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JH PHARMACY\RXIS\MTV\Report Data\Custom Report Results\Drug Usage\COVID drugs\"/>
    </mc:Choice>
  </mc:AlternateContent>
  <bookViews>
    <workbookView xWindow="0" yWindow="0" windowWidth="24825" windowHeight="12390" tabRatio="711"/>
  </bookViews>
  <sheets>
    <sheet name="Reports" sheetId="7" r:id="rId1"/>
    <sheet name="uWeekly" sheetId="5" r:id="rId2"/>
    <sheet name="uDaily" sheetId="6" r:id="rId3"/>
    <sheet name="uDaily charts" sheetId="12" r:id="rId4"/>
    <sheet name="uRate" sheetId="10" r:id="rId5"/>
    <sheet name="iDaily" sheetId="8" r:id="rId6"/>
    <sheet name="uData" sheetId="1" r:id="rId7"/>
    <sheet name="iData" sheetId="3" r:id="rId8"/>
    <sheet name="Running" sheetId="4" r:id="rId9"/>
    <sheet name="Ref" sheetId="2" r:id="rId10"/>
    <sheet name="Rate Charts" sheetId="11" r:id="rId11"/>
  </sheets>
  <definedNames>
    <definedName name="_xlnm._FilterDatabase" localSheetId="7" hidden="1">iData!$A$1:$AE$73</definedName>
    <definedName name="_xlnm._FilterDatabase" localSheetId="9" hidden="1">Ref!$A$1:$C$130</definedName>
    <definedName name="_xlnm._FilterDatabase" localSheetId="6" hidden="1">uData!$A$1:$Y$17369</definedName>
    <definedName name="Cis_Bags">iDaily!$J$5</definedName>
    <definedName name="Cis_daily_1wk">OFFSET(uDaily!$A$29:$G$29,0,COUNTA(uDaily!$24:$24)-7)</definedName>
    <definedName name="Cis_daily_2wk">OFFSET(uDaily!$B$29:$O$29,0,COUNT(uDaily!$24:$24)-14)</definedName>
    <definedName name="dCis_Bags">iDaily!$K$5</definedName>
    <definedName name="dDex_Bag">iDaily!$K$7</definedName>
    <definedName name="Dex_Bags">iDaily!$J$7</definedName>
    <definedName name="Dex_daily_1wk">OFFSET(uDaily!$A$25:$G$25,0,COUNTA(uDaily!$24:$24)-7)</definedName>
    <definedName name="Dex_Daily_2wk">OFFSET(uDaily!$B$25:$O$25,0,COUNT(uDaily!$24:$24)-14)</definedName>
    <definedName name="dFent_Bag">iDaily!$K$8</definedName>
    <definedName name="dMidaz_Bags">iDaily!$K$13</definedName>
    <definedName name="dProp_Bags">iDaily!$K$17</definedName>
    <definedName name="dRoc_Bags">iDaily!$K$20</definedName>
    <definedName name="Fent_Bags">iDaily!$J$8</definedName>
    <definedName name="Fent_daily_1wk">OFFSET(uDaily!$A$26:$G$26,0,COUNTA(uDaily!$24:$24)-7)</definedName>
    <definedName name="Fent_daily_2wk">OFFSET(uDaily!$B$26:$O$26,0,COUNT(uDaily!$24:$24)-14)</definedName>
    <definedName name="Midaz_Bags">iDaily!$J$13</definedName>
    <definedName name="Midaz_daily_1wk">OFFSET(uDaily!$A$27:$G$27,0,COUNTA(uDaily!$24:$24)-7)</definedName>
    <definedName name="Midaz_daily_2wk">OFFSET(uDaily!$B$27:$O$27,0,COUNT(uDaily!$24:$24)-14)</definedName>
    <definedName name="_xlnm.Print_Area" localSheetId="0">Reports!$A$1:$I$41</definedName>
    <definedName name="Prop_Bags">iDaily!$J$17</definedName>
    <definedName name="Prop_daily_1wk">OFFSET(uDaily!$A$28:$G$28,0,COUNTA(uDaily!$24:$24)-7)</definedName>
    <definedName name="Prop_daily_2wk">OFFSET(uDaily!$B$28:$O$28,0,COUNT(uDaily!$24:$24)-14)</definedName>
    <definedName name="Roc_Bags">iDaily!$J$20</definedName>
    <definedName name="Roc_daily_1wk">OFFSET(uDaily!$A$30:$G$30,0,COUNTA(uDaily!$24:$24)-7)</definedName>
    <definedName name="Roc_daily_2wk">OFFSET(uDaily!$B$30:$O$30,0,COUNT(uDaily!$24:$24)-14)</definedName>
    <definedName name="uCis_Rate">uRate!$H$6</definedName>
    <definedName name="uDex_Rate">uRate!$H$2</definedName>
    <definedName name="uFent_Rate">uRate!$H$3</definedName>
    <definedName name="uMidaz_Rate">uRate!$H$4</definedName>
    <definedName name="uProp_Rate">uRate!$H$5</definedName>
    <definedName name="uRoc_Rate">uRate!$H$7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7" l="1"/>
  <c r="F7" i="7"/>
  <c r="F6" i="7"/>
  <c r="J20" i="8"/>
  <c r="I22" i="8"/>
  <c r="I21" i="8"/>
  <c r="I20" i="8"/>
  <c r="G21" i="8"/>
  <c r="G22" i="8"/>
  <c r="G20" i="8"/>
  <c r="J5" i="8"/>
  <c r="I6" i="8"/>
  <c r="I5" i="8"/>
  <c r="G6" i="8"/>
  <c r="G5" i="8"/>
  <c r="H4" i="10"/>
  <c r="Q3" i="11" l="1"/>
  <c r="Q4" i="11"/>
  <c r="Q5" i="11"/>
  <c r="Q6" i="11"/>
  <c r="Q7" i="11"/>
  <c r="Q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3" i="11"/>
  <c r="Q114" i="11"/>
  <c r="Q115" i="11"/>
  <c r="Q116" i="11"/>
  <c r="Q117" i="11"/>
  <c r="Q118" i="11"/>
  <c r="Q119" i="11"/>
  <c r="Q120" i="11"/>
  <c r="Q121" i="11"/>
  <c r="Q122" i="11"/>
  <c r="Q123" i="11"/>
  <c r="Q124" i="11"/>
  <c r="Q125" i="11"/>
  <c r="Q126" i="11"/>
  <c r="Q127" i="11"/>
  <c r="Q128" i="11"/>
  <c r="Q129" i="11"/>
  <c r="Q130" i="11"/>
  <c r="Q131" i="11"/>
  <c r="Q132" i="11"/>
  <c r="Q133" i="11"/>
  <c r="Q134" i="11"/>
  <c r="Q135" i="11"/>
  <c r="Q136" i="11"/>
  <c r="Q137" i="11"/>
  <c r="Q138" i="11"/>
  <c r="Q139" i="11"/>
  <c r="Q140" i="11"/>
  <c r="Q141" i="11"/>
  <c r="Q142" i="11"/>
  <c r="Q143" i="11"/>
  <c r="Q144" i="11"/>
  <c r="Q145" i="11"/>
  <c r="Q146" i="11"/>
  <c r="Q147" i="11"/>
  <c r="Q148" i="11"/>
  <c r="Q149" i="11"/>
  <c r="Q150" i="11"/>
  <c r="Q151" i="11"/>
  <c r="Q152" i="11"/>
  <c r="Q153" i="11"/>
  <c r="Q154" i="11"/>
  <c r="Q155" i="11"/>
  <c r="Q156" i="11"/>
  <c r="Q157" i="11"/>
  <c r="Q158" i="11"/>
  <c r="Q159" i="11"/>
  <c r="Q160" i="11"/>
  <c r="Q161" i="11"/>
  <c r="Q162" i="11"/>
  <c r="Q163" i="11"/>
  <c r="Q164" i="11"/>
  <c r="Q165" i="11"/>
  <c r="Q166" i="11"/>
  <c r="Q167" i="11"/>
  <c r="Q168" i="11"/>
  <c r="Q169" i="11"/>
  <c r="Q170" i="11"/>
  <c r="Q171" i="11"/>
  <c r="Q172" i="11"/>
  <c r="Q173" i="11"/>
  <c r="Q174" i="11"/>
  <c r="Q175" i="11"/>
  <c r="Q176" i="11"/>
  <c r="Q177" i="11"/>
  <c r="Q178" i="11"/>
  <c r="Q179" i="11"/>
  <c r="Q180" i="11"/>
  <c r="Q181" i="11"/>
  <c r="Q182" i="11"/>
  <c r="Q183" i="11"/>
  <c r="Q184" i="11"/>
  <c r="Q185" i="11"/>
  <c r="Q186" i="11"/>
  <c r="Q187" i="11"/>
  <c r="Q188" i="11"/>
  <c r="Q189" i="11"/>
  <c r="Q190" i="11"/>
  <c r="Q191" i="11"/>
  <c r="Q192" i="11"/>
  <c r="Q193" i="11"/>
  <c r="Q194" i="11"/>
  <c r="Q195" i="11"/>
  <c r="Q196" i="11"/>
  <c r="Q197" i="11"/>
  <c r="Q198" i="11"/>
  <c r="Q199" i="11"/>
  <c r="Q200" i="11"/>
  <c r="Q201" i="11"/>
  <c r="Q202" i="11"/>
  <c r="Q203" i="11"/>
  <c r="Q204" i="11"/>
  <c r="Q205" i="11"/>
  <c r="Q206" i="11"/>
  <c r="Q207" i="11"/>
  <c r="Q208" i="11"/>
  <c r="Q209" i="11"/>
  <c r="Q210" i="11"/>
  <c r="Q211" i="11"/>
  <c r="Q212" i="11"/>
  <c r="Q213" i="11"/>
  <c r="Q214" i="11"/>
  <c r="Q215" i="11"/>
  <c r="Q216" i="11"/>
  <c r="Q217" i="11"/>
  <c r="Q218" i="11"/>
  <c r="Q219" i="11"/>
  <c r="Q220" i="11"/>
  <c r="Q221" i="11"/>
  <c r="Q222" i="11"/>
  <c r="Q223" i="11"/>
  <c r="Q224" i="11"/>
  <c r="Q225" i="11"/>
  <c r="Q226" i="11"/>
  <c r="Q227" i="11"/>
  <c r="Q228" i="11"/>
  <c r="Q229" i="11"/>
  <c r="Q230" i="11"/>
  <c r="Q231" i="11"/>
  <c r="Q232" i="11"/>
  <c r="Q233" i="11"/>
  <c r="Q234" i="11"/>
  <c r="Q235" i="11"/>
  <c r="Q236" i="11"/>
  <c r="Q237" i="11"/>
  <c r="Q238" i="11"/>
  <c r="Q239" i="11"/>
  <c r="Q240" i="11"/>
  <c r="Q241" i="11"/>
  <c r="Q242" i="11"/>
  <c r="Q243" i="11"/>
  <c r="Q244" i="11"/>
  <c r="Q245" i="11"/>
  <c r="Q246" i="11"/>
  <c r="Q247" i="11"/>
  <c r="Q248" i="11"/>
  <c r="Q249" i="11"/>
  <c r="Q250" i="11"/>
  <c r="Q251" i="11"/>
  <c r="Q252" i="11"/>
  <c r="Q253" i="11"/>
  <c r="Q254" i="11"/>
  <c r="Q255" i="11"/>
  <c r="Q256" i="11"/>
  <c r="Q257" i="11"/>
  <c r="Q258" i="11"/>
  <c r="Q259" i="11"/>
  <c r="Q260" i="11"/>
  <c r="Q261" i="11"/>
  <c r="Q262" i="11"/>
  <c r="Q263" i="11"/>
  <c r="Q264" i="11"/>
  <c r="Q265" i="11"/>
  <c r="Q266" i="11"/>
  <c r="Q267" i="11"/>
  <c r="Q268" i="11"/>
  <c r="Q269" i="11"/>
  <c r="Q270" i="11"/>
  <c r="Q271" i="11"/>
  <c r="Q272" i="11"/>
  <c r="Q273" i="11"/>
  <c r="Q274" i="11"/>
  <c r="Q275" i="11"/>
  <c r="Q276" i="11"/>
  <c r="Q277" i="11"/>
  <c r="Q278" i="11"/>
  <c r="Q279" i="11"/>
  <c r="Q280" i="11"/>
  <c r="Q281" i="11"/>
  <c r="Q282" i="11"/>
  <c r="Q283" i="11"/>
  <c r="Q284" i="11"/>
  <c r="Q285" i="11"/>
  <c r="Q286" i="11"/>
  <c r="Q287" i="11"/>
  <c r="Q288" i="11"/>
  <c r="Q289" i="11"/>
  <c r="Q290" i="11"/>
  <c r="Q291" i="11"/>
  <c r="Q292" i="11"/>
  <c r="Q293" i="11"/>
  <c r="Q294" i="11"/>
  <c r="Q295" i="11"/>
  <c r="Q296" i="11"/>
  <c r="Q297" i="11"/>
  <c r="Q298" i="11"/>
  <c r="Q299" i="11"/>
  <c r="Q300" i="11"/>
  <c r="Q301" i="11"/>
  <c r="Q302" i="11"/>
  <c r="Q303" i="11"/>
  <c r="Q304" i="11"/>
  <c r="Q305" i="11"/>
  <c r="Q306" i="11"/>
  <c r="Q307" i="11"/>
  <c r="Q308" i="11"/>
  <c r="Q309" i="11"/>
  <c r="Q310" i="11"/>
  <c r="Q311" i="11"/>
  <c r="Q312" i="11"/>
  <c r="Q313" i="11"/>
  <c r="Q314" i="11"/>
  <c r="Q315" i="11"/>
  <c r="Q316" i="11"/>
  <c r="Q317" i="11"/>
  <c r="Q318" i="11"/>
  <c r="Q319" i="11"/>
  <c r="Q320" i="11"/>
  <c r="Q321" i="11"/>
  <c r="Q322" i="11"/>
  <c r="Q323" i="11"/>
  <c r="Q324" i="11"/>
  <c r="Q325" i="11"/>
  <c r="Q326" i="11"/>
  <c r="Q327" i="11"/>
  <c r="Q328" i="11"/>
  <c r="Q329" i="11"/>
  <c r="Q330" i="11"/>
  <c r="Q331" i="11"/>
  <c r="Q332" i="11"/>
  <c r="Q333" i="11"/>
  <c r="Q334" i="11"/>
  <c r="Q335" i="11"/>
  <c r="Q336" i="11"/>
  <c r="Q337" i="11"/>
  <c r="Q338" i="11"/>
  <c r="Q339" i="11"/>
  <c r="Q340" i="11"/>
  <c r="Q341" i="11"/>
  <c r="Q342" i="11"/>
  <c r="Q343" i="11"/>
  <c r="Q344" i="11"/>
  <c r="Q345" i="11"/>
  <c r="Q346" i="11"/>
  <c r="Q347" i="11"/>
  <c r="Q348" i="11"/>
  <c r="Q349" i="11"/>
  <c r="Q350" i="11"/>
  <c r="Q351" i="11"/>
  <c r="Q352" i="11"/>
  <c r="Q353" i="11"/>
  <c r="Q354" i="11"/>
  <c r="Q355" i="11"/>
  <c r="Q356" i="11"/>
  <c r="Q357" i="11"/>
  <c r="Q358" i="11"/>
  <c r="Q359" i="11"/>
  <c r="Q360" i="11"/>
  <c r="Q361" i="11"/>
  <c r="Q362" i="11"/>
  <c r="Q363" i="11"/>
  <c r="Q364" i="11"/>
  <c r="Q365" i="11"/>
  <c r="Q366" i="11"/>
  <c r="Q367" i="11"/>
  <c r="Q368" i="11"/>
  <c r="Q2" i="11"/>
  <c r="N2" i="11"/>
  <c r="N3" i="11"/>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326" i="11"/>
  <c r="N327" i="11"/>
  <c r="N328" i="11"/>
  <c r="N329" i="11"/>
  <c r="N330" i="11"/>
  <c r="N331" i="11"/>
  <c r="N332" i="11"/>
  <c r="N333" i="11"/>
  <c r="N334" i="11"/>
  <c r="N335" i="11"/>
  <c r="N336" i="11"/>
  <c r="N337" i="11"/>
  <c r="N338" i="11"/>
  <c r="N339" i="11"/>
  <c r="N340" i="11"/>
  <c r="N341" i="11"/>
  <c r="N342" i="11"/>
  <c r="N343" i="11"/>
  <c r="N344" i="11"/>
  <c r="N345" i="11"/>
  <c r="N346" i="11"/>
  <c r="N347" i="11"/>
  <c r="N348" i="11"/>
  <c r="N349" i="11"/>
  <c r="N350" i="11"/>
  <c r="N351" i="11"/>
  <c r="N352" i="11"/>
  <c r="N353" i="11"/>
  <c r="N354" i="11"/>
  <c r="N355" i="11"/>
  <c r="N356" i="11"/>
  <c r="N357" i="11"/>
  <c r="N358" i="11"/>
  <c r="N359" i="11"/>
  <c r="N360" i="11"/>
  <c r="N361" i="11"/>
  <c r="N362" i="11"/>
  <c r="N363" i="11"/>
  <c r="N364" i="11"/>
  <c r="N365" i="11"/>
  <c r="N366" i="11"/>
  <c r="N367" i="11"/>
  <c r="N368" i="11"/>
  <c r="K2" i="11"/>
  <c r="H8" i="7"/>
  <c r="H7" i="7"/>
  <c r="I8" i="7"/>
  <c r="I7" i="7"/>
  <c r="I6" i="7"/>
  <c r="E8" i="7"/>
  <c r="E7" i="7"/>
  <c r="E6" i="7"/>
  <c r="D8" i="7"/>
  <c r="D7" i="7"/>
  <c r="C7" i="7"/>
  <c r="C8" i="7"/>
  <c r="B8" i="7"/>
  <c r="B7" i="7"/>
  <c r="B6" i="7"/>
  <c r="G8" i="7" l="1"/>
  <c r="G7" i="7"/>
  <c r="C6" i="7"/>
  <c r="E3" i="7"/>
  <c r="C3" i="7"/>
  <c r="B3" i="11"/>
  <c r="I5" i="7" l="1"/>
  <c r="E5" i="7" l="1"/>
  <c r="E4" i="7"/>
  <c r="C5" i="7"/>
  <c r="C4" i="7"/>
  <c r="K4" i="11" l="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306" i="11"/>
  <c r="K307" i="11"/>
  <c r="K308" i="11"/>
  <c r="K309" i="11"/>
  <c r="K310" i="11"/>
  <c r="K311" i="11"/>
  <c r="K312" i="11"/>
  <c r="K313" i="11"/>
  <c r="K314" i="11"/>
  <c r="K315" i="11"/>
  <c r="K316" i="11"/>
  <c r="K317" i="11"/>
  <c r="K318" i="11"/>
  <c r="K319" i="11"/>
  <c r="K320" i="11"/>
  <c r="K321" i="11"/>
  <c r="K322" i="11"/>
  <c r="K323" i="11"/>
  <c r="K324" i="11"/>
  <c r="K325" i="11"/>
  <c r="K326" i="11"/>
  <c r="K327" i="11"/>
  <c r="K328" i="11"/>
  <c r="K329" i="11"/>
  <c r="K330" i="11"/>
  <c r="K331" i="11"/>
  <c r="K332" i="11"/>
  <c r="K333" i="11"/>
  <c r="K334" i="11"/>
  <c r="K335" i="11"/>
  <c r="K336" i="11"/>
  <c r="K337" i="11"/>
  <c r="K338" i="11"/>
  <c r="K339" i="11"/>
  <c r="K340" i="11"/>
  <c r="K341" i="11"/>
  <c r="K342" i="11"/>
  <c r="K343" i="11"/>
  <c r="K344" i="11"/>
  <c r="K345" i="11"/>
  <c r="K346" i="11"/>
  <c r="K347" i="11"/>
  <c r="K348" i="11"/>
  <c r="K349" i="11"/>
  <c r="K350" i="11"/>
  <c r="K351" i="11"/>
  <c r="K352" i="11"/>
  <c r="K353" i="11"/>
  <c r="K354" i="11"/>
  <c r="K355" i="11"/>
  <c r="K356" i="11"/>
  <c r="K357" i="11"/>
  <c r="K358" i="11"/>
  <c r="K359" i="11"/>
  <c r="K360" i="11"/>
  <c r="K361" i="11"/>
  <c r="K362" i="11"/>
  <c r="K363" i="11"/>
  <c r="K364" i="11"/>
  <c r="K365" i="11"/>
  <c r="K366" i="11"/>
  <c r="K367" i="11"/>
  <c r="K368" i="11"/>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H335" i="11"/>
  <c r="H336" i="11"/>
  <c r="H337" i="11"/>
  <c r="H338" i="11"/>
  <c r="H339" i="11"/>
  <c r="H340" i="11"/>
  <c r="H341" i="11"/>
  <c r="H342" i="11"/>
  <c r="H343" i="11"/>
  <c r="H344" i="11"/>
  <c r="H345" i="11"/>
  <c r="H346" i="11"/>
  <c r="H347" i="11"/>
  <c r="H348" i="11"/>
  <c r="H349" i="11"/>
  <c r="H350" i="11"/>
  <c r="H351" i="11"/>
  <c r="H352" i="11"/>
  <c r="H353" i="11"/>
  <c r="H354" i="11"/>
  <c r="H355" i="11"/>
  <c r="H356" i="11"/>
  <c r="H357" i="11"/>
  <c r="H358" i="11"/>
  <c r="H359" i="11"/>
  <c r="H360" i="11"/>
  <c r="H361" i="11"/>
  <c r="H362" i="11"/>
  <c r="H363" i="11"/>
  <c r="H364" i="11"/>
  <c r="H365" i="11"/>
  <c r="H366" i="11"/>
  <c r="H367" i="11"/>
  <c r="H368" i="11"/>
  <c r="K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 i="11"/>
  <c r="H3" i="11"/>
  <c r="H2" i="11"/>
  <c r="E2"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2" i="11"/>
  <c r="I3" i="7"/>
  <c r="I4" i="7"/>
  <c r="D6" i="7" l="1"/>
  <c r="D5" i="7"/>
  <c r="D4" i="7"/>
  <c r="D3" i="7"/>
  <c r="A10" i="7"/>
  <c r="B5" i="7"/>
  <c r="B4" i="7"/>
  <c r="B3" i="7"/>
  <c r="H6" i="7"/>
  <c r="F5" i="7"/>
  <c r="G5" i="7" s="1"/>
  <c r="F4" i="7"/>
  <c r="H4" i="7" s="1"/>
  <c r="F3" i="7"/>
  <c r="G3" i="7" s="1"/>
  <c r="F9" i="7"/>
  <c r="E9" i="7"/>
  <c r="D9" i="7"/>
  <c r="G8" i="8"/>
  <c r="G9" i="8"/>
  <c r="G10" i="8"/>
  <c r="G11" i="8"/>
  <c r="G12" i="8"/>
  <c r="G13" i="8"/>
  <c r="G14" i="8"/>
  <c r="G15" i="8"/>
  <c r="G16" i="8"/>
  <c r="G17" i="8"/>
  <c r="G18" i="8"/>
  <c r="G19" i="8"/>
  <c r="G7" i="8"/>
  <c r="I8" i="8"/>
  <c r="I9" i="8"/>
  <c r="I10" i="8"/>
  <c r="I11" i="8"/>
  <c r="I12" i="8"/>
  <c r="I13" i="8"/>
  <c r="J13" i="8" s="1"/>
  <c r="I14" i="8"/>
  <c r="I15" i="8"/>
  <c r="I16" i="8"/>
  <c r="I17" i="8"/>
  <c r="I18" i="8"/>
  <c r="I19" i="8"/>
  <c r="I7" i="8"/>
  <c r="J7" i="8" s="1"/>
  <c r="F1" i="8"/>
  <c r="G6" i="7" l="1"/>
  <c r="J17" i="8"/>
  <c r="J8" i="8"/>
  <c r="G4" i="7"/>
  <c r="H3" i="7"/>
  <c r="H5" i="7"/>
</calcChain>
</file>

<file path=xl/comments1.xml><?xml version="1.0" encoding="utf-8"?>
<comments xmlns="http://schemas.openxmlformats.org/spreadsheetml/2006/main">
  <authors>
    <author>MICHAEL T VAN ORNUM</author>
  </authors>
  <commentList>
    <comment ref="D5" authorId="0" shapeId="0">
      <text>
        <r>
          <rPr>
            <b/>
            <sz val="9"/>
            <color indexed="81"/>
            <rFont val="Tahoma"/>
            <family val="2"/>
          </rPr>
          <t>Infusion 200 mg/250 mL</t>
        </r>
        <r>
          <rPr>
            <sz val="9"/>
            <color indexed="81"/>
            <rFont val="Tahoma"/>
            <family val="2"/>
          </rPr>
          <t xml:space="preserve">
</t>
        </r>
      </text>
    </comment>
    <comment ref="D7" authorId="0" shapeId="0">
      <text>
        <r>
          <rPr>
            <b/>
            <sz val="9"/>
            <color indexed="81"/>
            <rFont val="Tahoma"/>
            <family val="2"/>
          </rPr>
          <t>Infusion 400 mcg/100 mL</t>
        </r>
        <r>
          <rPr>
            <sz val="9"/>
            <color indexed="81"/>
            <rFont val="Tahoma"/>
            <family val="2"/>
          </rPr>
          <t xml:space="preserve">
</t>
        </r>
      </text>
    </comment>
    <comment ref="D8" authorId="0" shapeId="0">
      <text>
        <r>
          <rPr>
            <b/>
            <sz val="9"/>
            <color indexed="81"/>
            <rFont val="Tahoma"/>
            <family val="2"/>
          </rPr>
          <t>Infusion 2500 mcg/50 mL</t>
        </r>
        <r>
          <rPr>
            <sz val="9"/>
            <color indexed="81"/>
            <rFont val="Tahoma"/>
            <family val="2"/>
          </rPr>
          <t xml:space="preserve">
</t>
        </r>
      </text>
    </comment>
    <comment ref="D13" authorId="0" shapeId="0">
      <text>
        <r>
          <rPr>
            <b/>
            <sz val="9"/>
            <color indexed="81"/>
            <rFont val="Tahoma"/>
            <family val="2"/>
          </rPr>
          <t>Infusion 100 mg/100 mL</t>
        </r>
        <r>
          <rPr>
            <sz val="9"/>
            <color indexed="81"/>
            <rFont val="Tahoma"/>
            <family val="2"/>
          </rPr>
          <t xml:space="preserve">
</t>
        </r>
      </text>
    </comment>
    <comment ref="D17" authorId="0" shapeId="0">
      <text>
        <r>
          <rPr>
            <b/>
            <sz val="9"/>
            <color indexed="81"/>
            <rFont val="Tahoma"/>
            <family val="2"/>
          </rPr>
          <t>Infusion 1000 mg/100 mL</t>
        </r>
        <r>
          <rPr>
            <sz val="9"/>
            <color indexed="81"/>
            <rFont val="Tahoma"/>
            <family val="2"/>
          </rPr>
          <t xml:space="preserve">
</t>
        </r>
      </text>
    </comment>
    <comment ref="D20" authorId="0" shapeId="0">
      <text>
        <r>
          <rPr>
            <b/>
            <sz val="9"/>
            <color indexed="81"/>
            <rFont val="Tahoma"/>
            <family val="2"/>
          </rPr>
          <t>Infusion 500 mg/250 mL</t>
        </r>
        <r>
          <rPr>
            <sz val="9"/>
            <color indexed="81"/>
            <rFont val="Tahoma"/>
            <family val="2"/>
          </rPr>
          <t xml:space="preserve">
</t>
        </r>
      </text>
    </comment>
  </commentList>
</comments>
</file>

<file path=xl/sharedStrings.xml><?xml version="1.0" encoding="utf-8"?>
<sst xmlns="http://schemas.openxmlformats.org/spreadsheetml/2006/main" count="559" uniqueCount="320">
  <si>
    <t>Drug</t>
  </si>
  <si>
    <t>COVID</t>
  </si>
  <si>
    <t>cDrug</t>
  </si>
  <si>
    <t>ACETAMINOPHEN 325 MG TAB/CAPLET</t>
  </si>
  <si>
    <t>COVID Tracking</t>
  </si>
  <si>
    <t xml:space="preserve">ACETAMINOPHEN </t>
  </si>
  <si>
    <t>COVID Inhaler</t>
  </si>
  <si>
    <t>ACETAMINOPHEN 325MG/10.15ML 325 MG LIQUID</t>
  </si>
  <si>
    <t>ACETAMINOPHEN (L)</t>
  </si>
  <si>
    <t>COVID Cough</t>
  </si>
  <si>
    <t>ACETAMINOPHEN 500 MG TAB/CAPLET</t>
  </si>
  <si>
    <t>COVID Sedation/Pain</t>
  </si>
  <si>
    <t>ALBUTEROL (ProAir HFA) 8.5 GM INHALER</t>
  </si>
  <si>
    <t>ALBUTEROL MDI</t>
  </si>
  <si>
    <t>COVID Paralytics</t>
  </si>
  <si>
    <t>ALBUTEROL (Ventolin HFA) 8 GM INHALER</t>
  </si>
  <si>
    <t>COVID Vasopressors</t>
  </si>
  <si>
    <t>ALBUTEROL SULFATE 2.5 MG/3 ML (0.083 %) SOLUTION FOR NEBULIZATION</t>
  </si>
  <si>
    <t>ALBUTEROL NEB</t>
  </si>
  <si>
    <t>COVID Cardiac</t>
  </si>
  <si>
    <t>ALBUTEROL SULFATE CONCENTRATE 5 MG/ML(0.5 %) SOLUTION FOR NEBULIZATION</t>
  </si>
  <si>
    <t>COVID Treatment</t>
  </si>
  <si>
    <t>ALBUTEROL SULFATE HFA 90 MCG/ACTUATION AEROSOL INHALER</t>
  </si>
  <si>
    <t>AMIODARONE 150 MG/100 ML (1.5 MG/ML) IN DEXTROSE, ISO-OSMOTIC IV</t>
  </si>
  <si>
    <t>AMIODARONE (P)</t>
  </si>
  <si>
    <t>AMIODARONE 200 MG TAB</t>
  </si>
  <si>
    <t xml:space="preserve">AMIODARONE </t>
  </si>
  <si>
    <t>AMIODARONE 360 MG/200 ML (1.8 MG/ML) IN DEXTROSE, ISO-OSMOTIC IV</t>
  </si>
  <si>
    <t>AMIODARONE (SVP)</t>
  </si>
  <si>
    <t>AMIODARONE 50 MG/ML INTRAVENOUS SOLUTION</t>
  </si>
  <si>
    <t>AMIODARONE (INJ)</t>
  </si>
  <si>
    <t>AMIODARONE INJ 450MG/9ML 450 MG VIAL</t>
  </si>
  <si>
    <t>AMIODARONE INJ. 150MG/3ML 150 MG VIAL</t>
  </si>
  <si>
    <t>AMIODARONE PREMIX 150MG/100ML 150 MG IV BAG</t>
  </si>
  <si>
    <t>AMIODARONE PREMIX 360MG/200ML 360 MG IV BAG</t>
  </si>
  <si>
    <t>AZITHROMYCIN 200 MG/5 ML ORAL SUSPENSION</t>
  </si>
  <si>
    <t>AZITHROMYCIN (L)</t>
  </si>
  <si>
    <t>AZITHROMYCIN 250 MG TABLET</t>
  </si>
  <si>
    <t xml:space="preserve">AZITHROMYCIN </t>
  </si>
  <si>
    <t>AZITHROMYCIN 500MG/NS 250ML IVPB</t>
  </si>
  <si>
    <t>AZITHROMYCIN (SVP)</t>
  </si>
  <si>
    <t>AZITHROMYCIN IVPB</t>
  </si>
  <si>
    <t>AZITHROMYCIN (IV)</t>
  </si>
  <si>
    <t>BENZONATATE 100 MG CAP</t>
  </si>
  <si>
    <t xml:space="preserve">BENZONATATE </t>
  </si>
  <si>
    <t>BENZONATATE 100 MG CAPSULE</t>
  </si>
  <si>
    <t>BREO (FLUTICASONE/VILANTEROL) 100-25 INHALER</t>
  </si>
  <si>
    <t>BREO MDI</t>
  </si>
  <si>
    <t>BREO (FLUTICASONE/VILANTEROL) 200-25 INHALER</t>
  </si>
  <si>
    <t>CHLOROQUINE 500 MG TABLET</t>
  </si>
  <si>
    <t xml:space="preserve">CHLOROQUINE </t>
  </si>
  <si>
    <t>CISATRACURIUM 2 MG/ML INTRAVENOUS SOLUTION</t>
  </si>
  <si>
    <t>CISATRACURIUM (SVP)</t>
  </si>
  <si>
    <t>CISATRACURIUM 200MG/NS 250ML INFUSION</t>
  </si>
  <si>
    <t>CISATRACURIUM INJ. 10MG/5ML 10 MG VIAL</t>
  </si>
  <si>
    <t>CISATRACURIUM (INJ)</t>
  </si>
  <si>
    <t>CISATRACURIUM INJ. 200MG/20ML 200 MG VIAL</t>
  </si>
  <si>
    <t>CODEINE 10 MG-GUAIFENESIN 100 MG/5 ML SYRUP - SUPER ORDERABLE</t>
  </si>
  <si>
    <t>CODEINE - GUAIFENESIN (L)</t>
  </si>
  <si>
    <t>DEXMEDETOMIDINE 400MCG/NS 100ML INFUSION</t>
  </si>
  <si>
    <t>DEXMEDETOMIDINE (SVP)</t>
  </si>
  <si>
    <t>DEXMEDETOMIDINE INJ 200MCG/2ML 200 MCG VIAL</t>
  </si>
  <si>
    <t>DEXTROMETHORPHAN-GUAIFENESIN 10 MG-100 MG/5 ML ORAL SYRUP</t>
  </si>
  <si>
    <t>DEXTROMETHORPHAN-GUAIFENESIN (L)</t>
  </si>
  <si>
    <t>DILTIAZEM INJ 125MG/25ML 125 MG VIAL</t>
  </si>
  <si>
    <t>DILTIAZEM (INJ)</t>
  </si>
  <si>
    <t>DILTIAZEM INJ 25MG/5ML 25 MG VIAL</t>
  </si>
  <si>
    <t>DOBUTAMINE 1,000 MG/250 ML(4,000 MCG/ML) IN 5 % DEXTROSE IV</t>
  </si>
  <si>
    <t>DOBUTAMINE (SVP)</t>
  </si>
  <si>
    <t>DOBUTAMINE 1000MG/D5W 250ML INFUSION</t>
  </si>
  <si>
    <t>DOBUTamine INJ 250MG/20ML 250 MG VIAL</t>
  </si>
  <si>
    <t>DOBUTamine (INJ)</t>
  </si>
  <si>
    <t>DOBUTamine PREMIX 1000MG/250ML 1000 MG IV</t>
  </si>
  <si>
    <t>DOPamine INJ 200MG/5ML 200 MG VIAL</t>
  </si>
  <si>
    <t>DOPamine (INJ)</t>
  </si>
  <si>
    <t>DOPamine PREMIX 400MG/250ML 400 MG IV</t>
  </si>
  <si>
    <t>DOPamine (SVP)</t>
  </si>
  <si>
    <t>EPINEPHRINE 1 MG/ML INJECTION SOLUTION - WRAPPER</t>
  </si>
  <si>
    <t>EPINEPHRINE (INJ)</t>
  </si>
  <si>
    <t>EPINEPHRINE 16MG/D5W 250ML INFUSION</t>
  </si>
  <si>
    <t>EPINEPHRINE (SVP)</t>
  </si>
  <si>
    <t>EPINEPHRINE 4MG/D5W 250ML INFUSION</t>
  </si>
  <si>
    <t>EPINEPHrine INJ 1:1000 30 ML VIAL</t>
  </si>
  <si>
    <t>EPINEPHrine TOPICAL 1:1000 30 ML SOLN</t>
  </si>
  <si>
    <t>ETOMIDATE 2 MG/ML INTRAVENOUS SOLUTION</t>
  </si>
  <si>
    <t>ETOMIDATE (SVP)</t>
  </si>
  <si>
    <t>ETOMIDATE INJ 20MG/10ML 20 MG VIAL</t>
  </si>
  <si>
    <t>ETOMIDATE (INJ)</t>
  </si>
  <si>
    <t>ETOMIDATE INJ 40MG/20ML 40 MG VIAL</t>
  </si>
  <si>
    <t>FENTANYL (PF) 50 MCG/ML INJECTION SOLUTION</t>
  </si>
  <si>
    <t>FENTANYL (INJ)</t>
  </si>
  <si>
    <t>FENTANYL 2500MCG/50ML INFUSION (PREMIX)</t>
  </si>
  <si>
    <t>FENTANYL (SVP)</t>
  </si>
  <si>
    <t>fentaNYL CITRATE INJ 100 MCG/2 ML 100 MCG INJ</t>
  </si>
  <si>
    <t>fentaNYL CITRATE INJ 1000 MCG/20 ML 1000 MCG VIAL</t>
  </si>
  <si>
    <t>fentaNYL CITRATE INJ 250 MCG/5 ML 250 MCG INJ</t>
  </si>
  <si>
    <t>fentaNYL CITRATE INJ 2500 MCG/50 ML 50 ML VIAL</t>
  </si>
  <si>
    <t>fentaNYL CITRATE INJ 500 MCG/10 ML 500 MCG VIAL</t>
  </si>
  <si>
    <t>GUAIFENESIN 100 MG/5 ML ORAL LIQUID</t>
  </si>
  <si>
    <t>GUAIFENESIN (L)</t>
  </si>
  <si>
    <t>guaiFENesin DM 100MG-10MG/5ML 5 ML SYRUP</t>
  </si>
  <si>
    <t>GUAIFENESIN ER 600 MG TABLET, EXTENDED RELEASE 12 HR</t>
  </si>
  <si>
    <t xml:space="preserve">GUAIFENESIN </t>
  </si>
  <si>
    <t>guaiFENesin LA 600 MG TAB</t>
  </si>
  <si>
    <t>HYDROCODONE 10 MG-CHLORPHENIRAMINE 8 MG/5 ML ORAL SUSP EXTEND.REL 12HR</t>
  </si>
  <si>
    <t>TUSSIONEX (L)</t>
  </si>
  <si>
    <t>HYDROXYCHLOROQUINE 200 MG TAB</t>
  </si>
  <si>
    <t xml:space="preserve">HYDROXYCHLOROQUINE </t>
  </si>
  <si>
    <t>HYDROXYCHLOROQUINE 200 MG TABLET</t>
  </si>
  <si>
    <t>IPRATROPIUM 0.5 MG-ALBUTEROL 3 MG (2.5 MG BASE)/3 ML NEBULIZATION SOLN</t>
  </si>
  <si>
    <t>IPRATROPIUM NEB</t>
  </si>
  <si>
    <t>IPRATROPIUM BROMIDE 0.02 % SOLUTION FOR INHALATION</t>
  </si>
  <si>
    <t>IPRATROPIUM BROMIDE 0.03 % NASAL SPRAY</t>
  </si>
  <si>
    <t>IPRATROPIUM NASAL</t>
  </si>
  <si>
    <t>KALETRA 200 MG-50 MG 1 TAB</t>
  </si>
  <si>
    <t xml:space="preserve">KALETRA </t>
  </si>
  <si>
    <t>KETAMINE 10 MG/ML INJECTION SOLUTION WRAPPER</t>
  </si>
  <si>
    <t>KETAMINE (INJ)</t>
  </si>
  <si>
    <t>KETAMINE INJ 500MG/10ML 500 MG VIAL</t>
  </si>
  <si>
    <t>LOPINAVIR-RITONAVIR 100 MG-25 MG TABLET</t>
  </si>
  <si>
    <t>LOPINAVIR-RITONAVIR 200 MG-50 MG TABLET</t>
  </si>
  <si>
    <t>LOPINAVIR-RITONAVIR 400 MG-100 MG/5 ML ORAL SOLUTION</t>
  </si>
  <si>
    <t>KALETRA (L)</t>
  </si>
  <si>
    <t>LORazepam INJ 2MG/ML 2 MG INJ</t>
  </si>
  <si>
    <t>LORazepam (INJ)</t>
  </si>
  <si>
    <t>METHYLENE BLUE 0.5% INJ AMPULE</t>
  </si>
  <si>
    <t>METHYLENE BLUE (INJ)</t>
  </si>
  <si>
    <t>METHYLENE BLUE INJ 1% 10 ML VIAL</t>
  </si>
  <si>
    <t>MIDAZOLAM 1 MG/ML INJECTION SOLUTION</t>
  </si>
  <si>
    <t>MIDAZOLAM (SVP)</t>
  </si>
  <si>
    <t>MIDAZOLAM 100MG IN 100ML INFUSION</t>
  </si>
  <si>
    <t>MIDAZOLAM 5 MG/ML INJECTION SOLUTION</t>
  </si>
  <si>
    <t>MIDAZOLAM (INJ)</t>
  </si>
  <si>
    <t>MIDAZOLAM HCL 50MG/10ML 50 MG VIAL</t>
  </si>
  <si>
    <t>MIDAZOLAM INJ 2MG/2ML 2 MG INJ</t>
  </si>
  <si>
    <t>MIDAZOLAM INJ 5MG/1ML 5 MG VIAL</t>
  </si>
  <si>
    <t>MIDAZOLAM INJ 5MG/5ML 5 MG VIAL</t>
  </si>
  <si>
    <t>MIDODRINE 10 MG TAB</t>
  </si>
  <si>
    <t xml:space="preserve">MIDODRINE </t>
  </si>
  <si>
    <t>MIDODRINE 2.5 MG TAB</t>
  </si>
  <si>
    <t>MIDODRINE 5 MG TAB</t>
  </si>
  <si>
    <t>MILRINONE 20MG IN D5W 100ML PREMIX BAG</t>
  </si>
  <si>
    <t>MILRINONE (SVP)</t>
  </si>
  <si>
    <t>MILRINONE 20MG/20ML 20 ML VIAL</t>
  </si>
  <si>
    <t>MILRINONE (INJ)</t>
  </si>
  <si>
    <t>MORPHINE 10 MG/ML INJECTION SOLUTION - WRAPPER</t>
  </si>
  <si>
    <t>MORPHINE (INJ)</t>
  </si>
  <si>
    <t>MORPHINE 2 MG/ML INJECTION SYRINGE</t>
  </si>
  <si>
    <t>MORPHINE 30 MG/30 ML (1 MG/ML) IN 0.9 % SODIUM CHLORIDE IV PCA SYRINGE</t>
  </si>
  <si>
    <t>MORPHINE (SVP)</t>
  </si>
  <si>
    <t>MORPHINE 4 MG/ML INJECTION SYRINGE</t>
  </si>
  <si>
    <t>MORPHINE 8 MG/ML INJECTION SOLUTION</t>
  </si>
  <si>
    <t>MORPHINE INJ 10MG/ML 10 MG VIAL</t>
  </si>
  <si>
    <t>MORPHINE INJ 250MG/10ML 250 MG INJ</t>
  </si>
  <si>
    <t>MORPHINE INJ 2MG/1ML 2 MG SYRINGE</t>
  </si>
  <si>
    <t>MORPHINE INJ 4MG/1ML 4 MG INJ</t>
  </si>
  <si>
    <t>MORPHINE INJ 8MG/1ML 8 MG INJ</t>
  </si>
  <si>
    <t>Morphine PRESERV.FREE 10mg/10mL 10 MG INJ</t>
  </si>
  <si>
    <t>NOREPINEPHRINE 16MG/D5W 250ML INFUSION</t>
  </si>
  <si>
    <t>NOREPINEPHRINE (SVP)</t>
  </si>
  <si>
    <t>NOREPINEPHRINE 4MG/D5W 250ML INFUSION</t>
  </si>
  <si>
    <t>NOREPINEPHRINE BITARTRATE 4 MG/250 ML (16 MCG/ML) IN DEXTROSE 5 % IV</t>
  </si>
  <si>
    <t>NOREPINEPHRINE INJ 4MG/4ML 4 MG VIAL</t>
  </si>
  <si>
    <t>NOREPINEPHRINE (INJ)</t>
  </si>
  <si>
    <t>OLODATEROL 4 GM INHALER</t>
  </si>
  <si>
    <t>OLODATEROL MDI</t>
  </si>
  <si>
    <t>PHENYLEPHRINE INJ FOR ANESTHESIA USE 1MG/10ML 1 MG SYRINGE</t>
  </si>
  <si>
    <t>PHENYLEPHRINE (INJ)</t>
  </si>
  <si>
    <t>PHENYLEPHRINE INJ. 10MG/1ML 10 MG VIAL</t>
  </si>
  <si>
    <t>PHENYLEPHRINE INJ. 50MG/5ML 50 MG VIAL</t>
  </si>
  <si>
    <t>PROPOFOL 1000MG/100ML 100 ML INFUSION</t>
  </si>
  <si>
    <t>PROPOFOL (SVP)</t>
  </si>
  <si>
    <t>PROPOFOL INJ. 200MG/20ML 20 ML VIAL</t>
  </si>
  <si>
    <t>PROPOFOL (INJ)</t>
  </si>
  <si>
    <t>PROPOFOL INJ. 500MG/50ML 50 ML VIAL</t>
  </si>
  <si>
    <t>RITONAVIR 100 MG TABLET</t>
  </si>
  <si>
    <t xml:space="preserve">RITONAVIR </t>
  </si>
  <si>
    <t>ROCURONIUM 10 MG/ML INTRAVENOUS SOLUTION</t>
  </si>
  <si>
    <t>ROCURONIUM (SVP)</t>
  </si>
  <si>
    <t>ROCURONIUM 50 MG/5 ML (10 MG/ML) INTRAVENOUS SYRINGE</t>
  </si>
  <si>
    <t>ROCURONIUM (INJ)</t>
  </si>
  <si>
    <t>ROCURONIUM INJ FOR ANESTHESIA USE 50MG/5ML 50 MG SYRINGE</t>
  </si>
  <si>
    <t>ROCURONIUM INJ. 100MG/10ML 100 MG VIAL</t>
  </si>
  <si>
    <t>ROCURONIUM INJ. 50MG/5ML 50 MG VIAL</t>
  </si>
  <si>
    <t>SUCCINYLCHOLINE CHLORIDE 20 MG/ML INJECTION SOLUTION</t>
  </si>
  <si>
    <t>SUCCINYLCHOLINE (INJ)</t>
  </si>
  <si>
    <t>SUCCINYLCHOLINE CHLORIDE 200 MG/10 ML (20 MG/ML) INTRAVENOUS SYRINGE</t>
  </si>
  <si>
    <t>SUCCINYLCHOLINE INJ ANESTHESIA 200MG/10ML 200 MG SYRINGE</t>
  </si>
  <si>
    <t>SUCCINYLCHOLINE INJ. 200MG/10ML 200 MG VIAL</t>
  </si>
  <si>
    <t>TIOTROPIUM 2.5 MCG-OLODATEROL 2.5 MCG/ACTUATION MIST FOR INHALATION</t>
  </si>
  <si>
    <t>TIOTROPIUM MDI</t>
  </si>
  <si>
    <t>TIOTROPIUM BROMIDE 2.5 MCG/ACTUATION MIST FOR INHALATION</t>
  </si>
  <si>
    <t>TIOTROPIUM RESPIMAT (SPIRIVA) 2.5 MCG/INH 4 GM INHALER</t>
  </si>
  <si>
    <t>TIOTROPIUM-OLODATEROL RESPIMAT (STIOLTO) 2.5MCG-2.5MCG/INH 4 GM INHALER</t>
  </si>
  <si>
    <t>TIOTROPIUM-OLODATEROL MDI</t>
  </si>
  <si>
    <t>TUSSIONEX [GENERIC] 5 ML SUSP</t>
  </si>
  <si>
    <t>TUSSIONEX [GENERIC] BULK 118 ML SUSP ORAL</t>
  </si>
  <si>
    <t>VASOpressin INJ. 20 UNIT/ML 20 UNIT VIAL</t>
  </si>
  <si>
    <t>VASOpressin (INJ)</t>
  </si>
  <si>
    <t>VECURONIUM BROMIDE 10 MG INTRAVENOUS SOLUTION</t>
  </si>
  <si>
    <t>VECURONIUM (INJ)</t>
  </si>
  <si>
    <t>Month</t>
  </si>
  <si>
    <t>Week</t>
  </si>
  <si>
    <t>Day</t>
  </si>
  <si>
    <t xml:space="preserve">Facility </t>
  </si>
  <si>
    <t>Medication</t>
  </si>
  <si>
    <t>Alias ID</t>
  </si>
  <si>
    <t>Wholesaler ID</t>
  </si>
  <si>
    <t xml:space="preserve">Med ID </t>
  </si>
  <si>
    <t>Box Size</t>
  </si>
  <si>
    <t>Unit Price</t>
  </si>
  <si>
    <t>ROBOT-Rx Inv</t>
  </si>
  <si>
    <t>AcuDose-Rx Inv</t>
  </si>
  <si>
    <t>MedCarousel Inv</t>
  </si>
  <si>
    <t>MedShelf Inv</t>
  </si>
  <si>
    <t>Offline/Bulk Inv</t>
  </si>
  <si>
    <t>IntelliShelf-Rx Inv</t>
  </si>
  <si>
    <t>NarcStation Inv</t>
  </si>
  <si>
    <t>Anesthesia-Rx Inv</t>
  </si>
  <si>
    <t>PACMED Inv</t>
  </si>
  <si>
    <t>PROmanager-Rx Inv</t>
  </si>
  <si>
    <t>PROmanager-Rx Offline Inv</t>
  </si>
  <si>
    <t>Satellite Inv</t>
  </si>
  <si>
    <t>Total Inv</t>
  </si>
  <si>
    <t>Total Inv Cost</t>
  </si>
  <si>
    <t>MC Avg 30Day Inv</t>
  </si>
  <si>
    <t>Value of MC Avg 30 Day</t>
  </si>
  <si>
    <t>MS Avg 30 Day Inv</t>
  </si>
  <si>
    <t>Value of MS Avg 30 Day</t>
  </si>
  <si>
    <t>DEA Class</t>
  </si>
  <si>
    <t>IFERROR(HLOOKUP("COVID",Ref!B:B,MATCH(Admins!H:H,Ref!A:A,0)),"")</t>
  </si>
  <si>
    <t>Hosp</t>
  </si>
  <si>
    <t>Unit</t>
  </si>
  <si>
    <t>Nurse</t>
  </si>
  <si>
    <t>Patient</t>
  </si>
  <si>
    <t>MRN</t>
  </si>
  <si>
    <t>HAR</t>
  </si>
  <si>
    <t>Order ID</t>
  </si>
  <si>
    <t>Medication Name</t>
  </si>
  <si>
    <t>Taken Time</t>
  </si>
  <si>
    <t>Saved Time</t>
  </si>
  <si>
    <t>Route</t>
  </si>
  <si>
    <t>Strength</t>
  </si>
  <si>
    <t>Dose</t>
  </si>
  <si>
    <t>Mar_results</t>
  </si>
  <si>
    <t>Blood</t>
  </si>
  <si>
    <t>Alert</t>
  </si>
  <si>
    <t>Medication Comments</t>
  </si>
  <si>
    <t>Override Rsn/Cmnt</t>
  </si>
  <si>
    <t>Pharmacy</t>
  </si>
  <si>
    <t>PROPOFOL 10 MG/ML INTRAVENOUS EMULSION</t>
  </si>
  <si>
    <t>PROPOFOL 200 MG/ 20ML INJECTION FOR INDUCTION</t>
  </si>
  <si>
    <t>Year</t>
  </si>
  <si>
    <t>Weekday</t>
  </si>
  <si>
    <t>Feb</t>
  </si>
  <si>
    <t>Jan</t>
  </si>
  <si>
    <t>Mar</t>
  </si>
  <si>
    <t>Midaz</t>
  </si>
  <si>
    <t>State</t>
  </si>
  <si>
    <t>Pre-COVID</t>
  </si>
  <si>
    <t>Fentanyl CADDs</t>
  </si>
  <si>
    <t>Avg Weekly Use</t>
  </si>
  <si>
    <t>Average Daily Use</t>
  </si>
  <si>
    <t>Last 14 days</t>
  </si>
  <si>
    <t>Yesterday</t>
  </si>
  <si>
    <t>Inventory</t>
  </si>
  <si>
    <t>Today:</t>
  </si>
  <si>
    <t>Infusion Equivalents</t>
  </si>
  <si>
    <t>Compounding Correction</t>
  </si>
  <si>
    <t>Dex</t>
  </si>
  <si>
    <t>Fent</t>
  </si>
  <si>
    <t>Prop</t>
  </si>
  <si>
    <t>Total</t>
  </si>
  <si>
    <t>Estimated Supply</t>
  </si>
  <si>
    <t>Automated Inventory</t>
  </si>
  <si>
    <t>Secure Inventory</t>
  </si>
  <si>
    <t>Infusion</t>
  </si>
  <si>
    <t>FENTANYL CADD</t>
  </si>
  <si>
    <t>DEXMEDETOMIDINE DRIP</t>
  </si>
  <si>
    <t>MIDAZOLAM DRIP</t>
  </si>
  <si>
    <t>PROPOFOL DRIP</t>
  </si>
  <si>
    <t>DEXMEDETOMIDINE Drip</t>
  </si>
  <si>
    <t>Midazolam Drips</t>
  </si>
  <si>
    <t>Propofol 100 mL Drips</t>
  </si>
  <si>
    <t xml:space="preserve">Jan-Mar 21st </t>
  </si>
  <si>
    <t>Mar 22nd + YTD</t>
  </si>
  <si>
    <t>Automated</t>
  </si>
  <si>
    <t>Inv</t>
  </si>
  <si>
    <t/>
  </si>
  <si>
    <t>Mid</t>
  </si>
  <si>
    <t>dDay</t>
  </si>
  <si>
    <t>dUsage</t>
  </si>
  <si>
    <t>fDay</t>
  </si>
  <si>
    <t>fUsage</t>
  </si>
  <si>
    <t>mDay</t>
  </si>
  <si>
    <t>mUsage</t>
  </si>
  <si>
    <t>pDay</t>
  </si>
  <si>
    <t>pUsage</t>
  </si>
  <si>
    <t>Days (No Rate)</t>
  </si>
  <si>
    <t>Days (with Rate)</t>
  </si>
  <si>
    <t>Avg daily</t>
  </si>
  <si>
    <t>Rate Chg (14d)</t>
  </si>
  <si>
    <t>BUMETANIDE INJ 1MG/4ML 4 ML VIAL</t>
  </si>
  <si>
    <t>BUMETANIDE INJ 2.5MG/10ML 10 ML VIAL</t>
  </si>
  <si>
    <t>iDate</t>
  </si>
  <si>
    <t>BUMETANIDE (INJ)</t>
  </si>
  <si>
    <t>CISATRACURIUM Infusion</t>
  </si>
  <si>
    <t>ROCURONIUM Infusion</t>
  </si>
  <si>
    <t>CISATRACURIUM INFUSION</t>
  </si>
  <si>
    <t>cDay</t>
  </si>
  <si>
    <t>cUsage</t>
  </si>
  <si>
    <t>rDay</t>
  </si>
  <si>
    <t>rUsage</t>
  </si>
  <si>
    <t>Cis</t>
  </si>
  <si>
    <t>Roc</t>
  </si>
  <si>
    <t>COVID Categories</t>
  </si>
  <si>
    <t>COVID Category</t>
  </si>
  <si>
    <t>Manual</t>
  </si>
  <si>
    <t>Rate</t>
  </si>
  <si>
    <t>COVID 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</si>
</sst>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_);\(0\)"/>
    <numFmt numFmtId="165" formatCode="\ mm\/dd\/yyyy&quot;  &quot;hh\:mm\:\ "/>
    <numFmt numFmtId="166" formatCode="m/d/yy\ h:mm;@"/>
    <numFmt numFmtId="167" formatCode="m/d;@"/>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b/>
      <sz val="10"/>
      <color indexed="8"/>
      <name val="Arial"/>
      <family val="2"/>
    </font>
    <font>
      <b/>
      <sz val="10"/>
      <color rgb="FF000000"/>
      <name val="ARIAL"/>
      <family val="2"/>
    </font>
    <font>
      <sz val="11"/>
      <color theme="0"/>
      <name val="Calibri"/>
      <family val="2"/>
      <scheme val="minor"/>
    </font>
    <font>
      <b/>
      <sz val="14"/>
      <color theme="1"/>
      <name val="Calibri"/>
      <family val="2"/>
      <scheme val="minor"/>
    </font>
    <font>
      <sz val="12"/>
      <color theme="1"/>
      <name val="Calibri"/>
      <family val="2"/>
      <scheme val="minor"/>
    </font>
    <font>
      <b/>
      <sz val="18"/>
      <color theme="1"/>
      <name val="Calibri"/>
      <family val="2"/>
      <scheme val="minor"/>
    </font>
    <font>
      <sz val="8"/>
      <color rgb="FF000000"/>
      <name val="Segoe UI"/>
      <family val="2"/>
    </font>
    <font>
      <sz val="14"/>
      <color rgb="FFFFFF00"/>
      <name val="Calibri"/>
      <family val="2"/>
      <scheme val="minor"/>
    </font>
    <font>
      <sz val="14"/>
      <color theme="1"/>
      <name val="Calibri"/>
      <family val="2"/>
      <scheme val="minor"/>
    </font>
    <font>
      <sz val="9"/>
      <color indexed="81"/>
      <name val="Tahoma"/>
      <family val="2"/>
    </font>
    <font>
      <b/>
      <sz val="9"/>
      <color indexed="81"/>
      <name val="Tahoma"/>
      <family val="2"/>
    </font>
  </fonts>
  <fills count="22">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rgb="FFFFC000"/>
        <bgColor indexed="64"/>
      </patternFill>
    </fill>
    <fill>
      <patternFill patternType="solid">
        <fgColor theme="8" tint="0.79998168889431442"/>
        <bgColor indexed="64"/>
      </patternFill>
    </fill>
  </fills>
  <borders count="45">
    <border>
      <left/>
      <right/>
      <top/>
      <bottom/>
      <diagonal/>
    </border>
    <border>
      <left/>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1" fillId="0" borderId="0"/>
    <xf numFmtId="0" fontId="3" fillId="0" borderId="0">
      <alignment vertical="top"/>
    </xf>
    <xf numFmtId="0" fontId="1" fillId="0" borderId="0"/>
  </cellStyleXfs>
  <cellXfs count="179">
    <xf numFmtId="0" fontId="0" fillId="0" borderId="0" xfId="0"/>
    <xf numFmtId="0" fontId="2" fillId="0" borderId="0" xfId="1" applyFont="1"/>
    <xf numFmtId="0" fontId="1" fillId="0" borderId="0" xfId="1"/>
    <xf numFmtId="0" fontId="3" fillId="0" borderId="0" xfId="2" applyFont="1">
      <alignment vertical="top"/>
    </xf>
    <xf numFmtId="0" fontId="0" fillId="0" borderId="0" xfId="1" applyFont="1"/>
    <xf numFmtId="0" fontId="1" fillId="0" borderId="0" xfId="1" applyAlignment="1">
      <alignment vertical="top"/>
    </xf>
    <xf numFmtId="0" fontId="0" fillId="0" borderId="0" xfId="1" applyFont="1" applyAlignment="1">
      <alignment vertical="top"/>
    </xf>
    <xf numFmtId="0" fontId="4" fillId="0" borderId="0" xfId="2" applyFont="1">
      <alignment vertical="top"/>
    </xf>
    <xf numFmtId="0" fontId="3" fillId="0" borderId="0" xfId="2">
      <alignment vertical="top"/>
    </xf>
    <xf numFmtId="3" fontId="3" fillId="0" borderId="0" xfId="2" applyNumberFormat="1" applyFont="1">
      <alignment vertical="top"/>
    </xf>
    <xf numFmtId="4" fontId="3" fillId="0" borderId="0" xfId="2" applyNumberFormat="1" applyFont="1">
      <alignment vertical="top"/>
    </xf>
    <xf numFmtId="164" fontId="3" fillId="0" borderId="0" xfId="2" applyNumberFormat="1" applyFont="1">
      <alignment vertical="top"/>
    </xf>
    <xf numFmtId="0" fontId="2" fillId="0" borderId="0" xfId="0" applyFont="1"/>
    <xf numFmtId="0" fontId="5" fillId="0" borderId="0" xfId="0" applyFont="1"/>
    <xf numFmtId="1" fontId="5" fillId="0" borderId="0" xfId="0" applyNumberFormat="1" applyFont="1"/>
    <xf numFmtId="0" fontId="5" fillId="0" borderId="0" xfId="0" applyFont="1" applyAlignment="1">
      <alignment vertical="top"/>
    </xf>
    <xf numFmtId="1" fontId="0" fillId="0" borderId="0" xfId="0" applyNumberFormat="1"/>
    <xf numFmtId="1" fontId="0" fillId="0" borderId="0" xfId="0" applyNumberFormat="1" applyAlignment="1">
      <alignment vertical="top"/>
    </xf>
    <xf numFmtId="0" fontId="0" fillId="0" borderId="0" xfId="0" applyAlignment="1">
      <alignment vertical="top"/>
    </xf>
    <xf numFmtId="165" fontId="0" fillId="0" borderId="0" xfId="0" applyNumberFormat="1" applyAlignment="1">
      <alignment vertical="top"/>
    </xf>
    <xf numFmtId="0" fontId="1" fillId="0" borderId="0" xfId="3"/>
    <xf numFmtId="0" fontId="0" fillId="0" borderId="0" xfId="3" applyFont="1"/>
    <xf numFmtId="0" fontId="0" fillId="0" borderId="0" xfId="0" applyAlignment="1">
      <alignment horizontal="center"/>
    </xf>
    <xf numFmtId="0" fontId="0" fillId="0" borderId="0" xfId="0" applyAlignment="1">
      <alignment horizontal="left"/>
    </xf>
    <xf numFmtId="0" fontId="0" fillId="0" borderId="0" xfId="0" applyNumberFormat="1" applyAlignment="1">
      <alignment horizontal="center"/>
    </xf>
    <xf numFmtId="0" fontId="2" fillId="2" borderId="1" xfId="0" applyFont="1" applyFill="1" applyBorder="1"/>
    <xf numFmtId="166" fontId="0" fillId="0" borderId="0" xfId="0" applyNumberFormat="1" applyAlignment="1">
      <alignment vertical="top"/>
    </xf>
    <xf numFmtId="166" fontId="0" fillId="0" borderId="0" xfId="0" applyNumberFormat="1"/>
    <xf numFmtId="0" fontId="0" fillId="0" borderId="0" xfId="0" applyNumberFormat="1"/>
    <xf numFmtId="0" fontId="2" fillId="3" borderId="0" xfId="0" applyFont="1" applyFill="1"/>
    <xf numFmtId="0" fontId="3" fillId="0" borderId="0" xfId="0" applyFont="1" applyAlignment="1">
      <alignment vertical="top"/>
    </xf>
    <xf numFmtId="3" fontId="3" fillId="0" borderId="0" xfId="0" applyNumberFormat="1" applyFont="1" applyAlignment="1">
      <alignment vertical="top"/>
    </xf>
    <xf numFmtId="4" fontId="3" fillId="0" borderId="0" xfId="0" applyNumberFormat="1" applyFont="1" applyAlignment="1">
      <alignment vertical="top"/>
    </xf>
    <xf numFmtId="164" fontId="3" fillId="0" borderId="0" xfId="0" applyNumberFormat="1" applyFont="1" applyAlignment="1">
      <alignment vertical="top"/>
    </xf>
    <xf numFmtId="14" fontId="0" fillId="0" borderId="0" xfId="0" applyNumberFormat="1"/>
    <xf numFmtId="0" fontId="0" fillId="8" borderId="0" xfId="0" applyFill="1" applyAlignment="1">
      <alignment horizontal="left"/>
    </xf>
    <xf numFmtId="0" fontId="0" fillId="8" borderId="0" xfId="0" applyNumberFormat="1" applyFill="1"/>
    <xf numFmtId="0" fontId="0" fillId="8" borderId="0" xfId="0" applyFill="1"/>
    <xf numFmtId="0" fontId="0" fillId="9" borderId="0" xfId="0" applyFill="1" applyAlignment="1">
      <alignment horizontal="left"/>
    </xf>
    <xf numFmtId="0" fontId="0" fillId="9" borderId="0" xfId="0" applyNumberFormat="1" applyFill="1"/>
    <xf numFmtId="0" fontId="0" fillId="9" borderId="0" xfId="0" applyFill="1"/>
    <xf numFmtId="0" fontId="0" fillId="10" borderId="0" xfId="0" applyFill="1" applyAlignment="1">
      <alignment horizontal="left"/>
    </xf>
    <xf numFmtId="0" fontId="0" fillId="10" borderId="0" xfId="0" applyNumberFormat="1" applyFill="1"/>
    <xf numFmtId="0" fontId="0" fillId="10" borderId="0" xfId="0" applyFill="1"/>
    <xf numFmtId="0" fontId="0" fillId="11" borderId="0" xfId="0" applyFill="1" applyAlignment="1">
      <alignment horizontal="left"/>
    </xf>
    <xf numFmtId="0" fontId="0" fillId="11" borderId="0" xfId="0" applyNumberFormat="1" applyFill="1"/>
    <xf numFmtId="0" fontId="0" fillId="11" borderId="0" xfId="0" applyFill="1"/>
    <xf numFmtId="0" fontId="2" fillId="10" borderId="7" xfId="0" applyFont="1" applyFill="1" applyBorder="1"/>
    <xf numFmtId="0" fontId="0" fillId="10" borderId="2" xfId="0" applyFill="1" applyBorder="1" applyAlignment="1">
      <alignment horizontal="center"/>
    </xf>
    <xf numFmtId="0" fontId="2" fillId="6" borderId="17" xfId="0" applyFont="1" applyFill="1" applyBorder="1" applyAlignment="1">
      <alignment horizontal="center"/>
    </xf>
    <xf numFmtId="0" fontId="2" fillId="7" borderId="6" xfId="0" applyFont="1" applyFill="1" applyBorder="1" applyAlignment="1">
      <alignment horizontal="center"/>
    </xf>
    <xf numFmtId="0" fontId="2" fillId="12" borderId="5" xfId="0" applyFont="1" applyFill="1" applyBorder="1" applyAlignment="1">
      <alignment horizontal="center"/>
    </xf>
    <xf numFmtId="0" fontId="2" fillId="12" borderId="6" xfId="0" applyFont="1" applyFill="1" applyBorder="1" applyAlignment="1">
      <alignment horizontal="center"/>
    </xf>
    <xf numFmtId="0" fontId="2" fillId="10" borderId="5" xfId="0" applyFont="1" applyFill="1" applyBorder="1" applyAlignment="1">
      <alignment horizontal="center"/>
    </xf>
    <xf numFmtId="0" fontId="2" fillId="6" borderId="18" xfId="0" applyFont="1" applyFill="1" applyBorder="1" applyAlignment="1">
      <alignment horizontal="center"/>
    </xf>
    <xf numFmtId="0" fontId="2" fillId="11" borderId="17" xfId="0" applyFont="1" applyFill="1" applyBorder="1"/>
    <xf numFmtId="0" fontId="2" fillId="11" borderId="18" xfId="0" applyFont="1" applyFill="1" applyBorder="1"/>
    <xf numFmtId="0" fontId="0" fillId="11" borderId="19" xfId="0" applyFill="1" applyBorder="1"/>
    <xf numFmtId="0" fontId="0" fillId="11" borderId="12" xfId="0" applyFill="1" applyBorder="1"/>
    <xf numFmtId="0" fontId="0" fillId="10" borderId="7" xfId="0" applyFill="1" applyBorder="1" applyAlignment="1">
      <alignment horizontal="center"/>
    </xf>
    <xf numFmtId="0" fontId="0" fillId="9" borderId="7" xfId="0" applyFill="1" applyBorder="1" applyAlignment="1">
      <alignment horizontal="center"/>
    </xf>
    <xf numFmtId="0" fontId="0" fillId="8" borderId="7" xfId="0" applyFill="1" applyBorder="1" applyAlignment="1">
      <alignment horizontal="center"/>
    </xf>
    <xf numFmtId="0" fontId="0" fillId="11" borderId="7" xfId="0" applyFill="1" applyBorder="1" applyAlignment="1">
      <alignment horizontal="center"/>
    </xf>
    <xf numFmtId="0" fontId="2" fillId="9" borderId="7" xfId="0" applyFont="1" applyFill="1" applyBorder="1"/>
    <xf numFmtId="0" fontId="2" fillId="8" borderId="7" xfId="0" applyFont="1" applyFill="1" applyBorder="1"/>
    <xf numFmtId="0" fontId="2" fillId="11" borderId="7" xfId="0" applyFont="1" applyFill="1" applyBorder="1"/>
    <xf numFmtId="1" fontId="8" fillId="4" borderId="14" xfId="0" applyNumberFormat="1" applyFont="1" applyFill="1" applyBorder="1" applyAlignment="1">
      <alignment horizontal="center"/>
    </xf>
    <xf numFmtId="1" fontId="8" fillId="4" borderId="15" xfId="0" applyNumberFormat="1" applyFont="1" applyFill="1" applyBorder="1" applyAlignment="1">
      <alignment horizontal="center"/>
    </xf>
    <xf numFmtId="1" fontId="8" fillId="13" borderId="14" xfId="0" applyNumberFormat="1" applyFont="1" applyFill="1" applyBorder="1" applyAlignment="1">
      <alignment horizontal="center"/>
    </xf>
    <xf numFmtId="0" fontId="8" fillId="13" borderId="15" xfId="0" applyFont="1" applyFill="1" applyBorder="1" applyAlignment="1">
      <alignment horizontal="center"/>
    </xf>
    <xf numFmtId="1" fontId="8" fillId="14" borderId="20" xfId="0" applyNumberFormat="1" applyFont="1" applyFill="1" applyBorder="1" applyAlignment="1">
      <alignment horizontal="center"/>
    </xf>
    <xf numFmtId="1" fontId="8" fillId="5" borderId="22" xfId="0" applyNumberFormat="1" applyFont="1" applyFill="1" applyBorder="1" applyAlignment="1">
      <alignment horizontal="center"/>
    </xf>
    <xf numFmtId="1" fontId="8" fillId="4" borderId="8" xfId="0" applyNumberFormat="1" applyFont="1" applyFill="1" applyBorder="1" applyAlignment="1">
      <alignment horizontal="center"/>
    </xf>
    <xf numFmtId="1" fontId="8" fillId="4" borderId="9" xfId="0" applyNumberFormat="1" applyFont="1" applyFill="1" applyBorder="1" applyAlignment="1">
      <alignment horizontal="center"/>
    </xf>
    <xf numFmtId="1" fontId="8" fillId="13" borderId="8" xfId="0" applyNumberFormat="1" applyFont="1" applyFill="1" applyBorder="1" applyAlignment="1">
      <alignment horizontal="center"/>
    </xf>
    <xf numFmtId="0" fontId="8" fillId="13" borderId="9" xfId="0" applyFont="1" applyFill="1" applyBorder="1" applyAlignment="1">
      <alignment horizontal="center"/>
    </xf>
    <xf numFmtId="1" fontId="8" fillId="14" borderId="21" xfId="0" applyNumberFormat="1" applyFont="1" applyFill="1" applyBorder="1" applyAlignment="1">
      <alignment horizontal="center"/>
    </xf>
    <xf numFmtId="167" fontId="0" fillId="0" borderId="0" xfId="0" applyNumberFormat="1" applyAlignment="1">
      <alignment horizontal="center"/>
    </xf>
    <xf numFmtId="0" fontId="2" fillId="6" borderId="2" xfId="0" applyFont="1" applyFill="1" applyBorder="1" applyAlignment="1">
      <alignment horizontal="center"/>
    </xf>
    <xf numFmtId="0" fontId="2" fillId="6" borderId="5" xfId="0" applyFont="1" applyFill="1" applyBorder="1" applyAlignment="1">
      <alignment horizontal="center"/>
    </xf>
    <xf numFmtId="1" fontId="8" fillId="5" borderId="19" xfId="0" applyNumberFormat="1" applyFont="1" applyFill="1" applyBorder="1" applyAlignment="1">
      <alignment horizontal="center"/>
    </xf>
    <xf numFmtId="0" fontId="6" fillId="15" borderId="23" xfId="0" applyFont="1" applyFill="1" applyBorder="1"/>
    <xf numFmtId="0" fontId="6" fillId="15" borderId="24" xfId="0" applyFont="1" applyFill="1" applyBorder="1"/>
    <xf numFmtId="0" fontId="6" fillId="15" borderId="0" xfId="0" applyFont="1" applyFill="1" applyBorder="1"/>
    <xf numFmtId="0" fontId="6" fillId="15" borderId="25" xfId="0" applyFont="1" applyFill="1" applyBorder="1"/>
    <xf numFmtId="0" fontId="0" fillId="15" borderId="0" xfId="0" applyFill="1" applyBorder="1"/>
    <xf numFmtId="0" fontId="0" fillId="15" borderId="25" xfId="0" applyFill="1" applyBorder="1"/>
    <xf numFmtId="0" fontId="0" fillId="15" borderId="20" xfId="0" applyFill="1" applyBorder="1"/>
    <xf numFmtId="0" fontId="0" fillId="15" borderId="16" xfId="0" applyFill="1" applyBorder="1"/>
    <xf numFmtId="0" fontId="0" fillId="0" borderId="17" xfId="0" applyBorder="1" applyAlignment="1">
      <alignment horizontal="center"/>
    </xf>
    <xf numFmtId="0" fontId="0" fillId="0" borderId="4" xfId="0" applyBorder="1" applyAlignment="1">
      <alignment horizontal="center"/>
    </xf>
    <xf numFmtId="14" fontId="9" fillId="16" borderId="0" xfId="0" applyNumberFormat="1" applyFont="1" applyFill="1" applyAlignment="1">
      <alignment horizontal="center"/>
    </xf>
    <xf numFmtId="0" fontId="0" fillId="0" borderId="0" xfId="0" applyFill="1"/>
    <xf numFmtId="1" fontId="8" fillId="5" borderId="27" xfId="0" applyNumberFormat="1" applyFont="1" applyFill="1" applyBorder="1" applyAlignment="1">
      <alignment horizontal="center"/>
    </xf>
    <xf numFmtId="14" fontId="9" fillId="16" borderId="0" xfId="0" applyNumberFormat="1" applyFont="1" applyFill="1" applyAlignment="1">
      <alignment horizontal="center"/>
    </xf>
    <xf numFmtId="0" fontId="0" fillId="0" borderId="0" xfId="0" applyAlignment="1">
      <alignment horizontal="left" indent="1"/>
    </xf>
    <xf numFmtId="0" fontId="2" fillId="17" borderId="17" xfId="0" applyFont="1" applyFill="1" applyBorder="1" applyAlignment="1">
      <alignment horizontal="center"/>
    </xf>
    <xf numFmtId="0" fontId="2" fillId="17" borderId="28" xfId="0" applyFont="1" applyFill="1" applyBorder="1" applyAlignment="1">
      <alignment horizontal="center"/>
    </xf>
    <xf numFmtId="0" fontId="0" fillId="0" borderId="0" xfId="0" applyFont="1"/>
    <xf numFmtId="0" fontId="0" fillId="0" borderId="0" xfId="0" applyAlignment="1">
      <alignment horizontal="left" indent="2"/>
    </xf>
    <xf numFmtId="14" fontId="3" fillId="0" borderId="0" xfId="2" applyNumberFormat="1">
      <alignment vertical="top"/>
    </xf>
    <xf numFmtId="0" fontId="11" fillId="18" borderId="28" xfId="0" applyFont="1" applyFill="1" applyBorder="1" applyAlignment="1">
      <alignment horizontal="center"/>
    </xf>
    <xf numFmtId="0" fontId="11" fillId="19" borderId="28" xfId="0" applyFont="1" applyFill="1" applyBorder="1" applyAlignment="1">
      <alignment horizontal="center"/>
    </xf>
    <xf numFmtId="0" fontId="0" fillId="11" borderId="29" xfId="0" applyFill="1" applyBorder="1"/>
    <xf numFmtId="1" fontId="8" fillId="4" borderId="30" xfId="0" applyNumberFormat="1" applyFont="1" applyFill="1" applyBorder="1" applyAlignment="1">
      <alignment horizontal="center"/>
    </xf>
    <xf numFmtId="1" fontId="8" fillId="4" borderId="31" xfId="0" applyNumberFormat="1" applyFont="1" applyFill="1" applyBorder="1" applyAlignment="1">
      <alignment horizontal="center"/>
    </xf>
    <xf numFmtId="1" fontId="8" fillId="13" borderId="30" xfId="0" applyNumberFormat="1" applyFont="1" applyFill="1" applyBorder="1" applyAlignment="1">
      <alignment horizontal="center"/>
    </xf>
    <xf numFmtId="0" fontId="8" fillId="13" borderId="31" xfId="0" applyFont="1" applyFill="1" applyBorder="1" applyAlignment="1">
      <alignment horizontal="center"/>
    </xf>
    <xf numFmtId="1" fontId="8" fillId="14" borderId="23" xfId="0" applyNumberFormat="1" applyFont="1" applyFill="1" applyBorder="1" applyAlignment="1">
      <alignment horizontal="center"/>
    </xf>
    <xf numFmtId="1" fontId="8" fillId="5" borderId="32" xfId="0" applyNumberFormat="1" applyFont="1" applyFill="1" applyBorder="1" applyAlignment="1">
      <alignment horizontal="center"/>
    </xf>
    <xf numFmtId="1" fontId="8" fillId="5" borderId="33" xfId="0" applyNumberFormat="1" applyFont="1" applyFill="1" applyBorder="1" applyAlignment="1">
      <alignment horizontal="center"/>
    </xf>
    <xf numFmtId="0" fontId="0" fillId="17" borderId="38" xfId="0" applyFill="1" applyBorder="1"/>
    <xf numFmtId="0" fontId="0" fillId="17" borderId="13" xfId="0" applyFill="1" applyBorder="1"/>
    <xf numFmtId="1" fontId="8" fillId="16" borderId="34" xfId="0" applyNumberFormat="1" applyFont="1" applyFill="1" applyBorder="1" applyAlignment="1">
      <alignment horizontal="center"/>
    </xf>
    <xf numFmtId="1" fontId="8" fillId="16" borderId="35" xfId="0" applyNumberFormat="1" applyFont="1" applyFill="1" applyBorder="1" applyAlignment="1">
      <alignment horizontal="center"/>
    </xf>
    <xf numFmtId="1" fontId="8" fillId="16" borderId="36" xfId="0" applyNumberFormat="1" applyFont="1" applyFill="1" applyBorder="1" applyAlignment="1">
      <alignment horizontal="center"/>
    </xf>
    <xf numFmtId="0" fontId="8" fillId="16" borderId="35" xfId="0" applyFont="1" applyFill="1" applyBorder="1" applyAlignment="1">
      <alignment horizontal="center"/>
    </xf>
    <xf numFmtId="1" fontId="8" fillId="16" borderId="10" xfId="0" applyNumberFormat="1" applyFont="1" applyFill="1" applyBorder="1" applyAlignment="1">
      <alignment horizontal="center"/>
    </xf>
    <xf numFmtId="1" fontId="8" fillId="16" borderId="11" xfId="0" applyNumberFormat="1" applyFont="1" applyFill="1" applyBorder="1" applyAlignment="1">
      <alignment horizontal="center"/>
    </xf>
    <xf numFmtId="1" fontId="8" fillId="16" borderId="37" xfId="0" applyNumberFormat="1" applyFont="1" applyFill="1" applyBorder="1" applyAlignment="1">
      <alignment horizontal="center"/>
    </xf>
    <xf numFmtId="0" fontId="8" fillId="16" borderId="11" xfId="0" applyFont="1" applyFill="1" applyBorder="1" applyAlignment="1">
      <alignment horizontal="center"/>
    </xf>
    <xf numFmtId="0" fontId="0" fillId="0" borderId="7" xfId="0" applyFill="1" applyBorder="1"/>
    <xf numFmtId="0" fontId="0" fillId="0" borderId="7" xfId="0" applyBorder="1" applyAlignment="1">
      <alignment horizontal="left"/>
    </xf>
    <xf numFmtId="0" fontId="12" fillId="0" borderId="0" xfId="0" applyFont="1"/>
    <xf numFmtId="0" fontId="7" fillId="3" borderId="0" xfId="0" applyFont="1" applyFill="1"/>
    <xf numFmtId="0" fontId="7" fillId="3" borderId="26" xfId="0" applyFont="1" applyFill="1" applyBorder="1"/>
    <xf numFmtId="0" fontId="7" fillId="3" borderId="21" xfId="0" applyFont="1" applyFill="1" applyBorder="1"/>
    <xf numFmtId="0" fontId="7" fillId="3" borderId="39" xfId="0" applyFont="1" applyFill="1" applyBorder="1"/>
    <xf numFmtId="0" fontId="0" fillId="0" borderId="7" xfId="0" applyFill="1" applyBorder="1" applyAlignment="1">
      <alignment horizontal="center"/>
    </xf>
    <xf numFmtId="0" fontId="0" fillId="0" borderId="7" xfId="0" applyNumberFormat="1" applyFill="1" applyBorder="1" applyAlignment="1">
      <alignment horizontal="center"/>
    </xf>
    <xf numFmtId="0" fontId="0" fillId="0" borderId="7" xfId="0" applyNumberFormat="1" applyBorder="1" applyAlignment="1">
      <alignment horizontal="center"/>
    </xf>
    <xf numFmtId="0" fontId="7" fillId="2" borderId="0" xfId="0" applyFont="1" applyFill="1" applyBorder="1" applyAlignment="1">
      <alignment horizontal="center"/>
    </xf>
    <xf numFmtId="0" fontId="7" fillId="3" borderId="7" xfId="0" applyFont="1" applyFill="1" applyBorder="1"/>
    <xf numFmtId="0" fontId="0" fillId="3" borderId="40" xfId="0" applyFill="1" applyBorder="1"/>
    <xf numFmtId="0" fontId="0" fillId="3" borderId="41" xfId="0" applyFill="1" applyBorder="1"/>
    <xf numFmtId="0" fontId="0" fillId="20" borderId="40" xfId="0" applyFill="1" applyBorder="1"/>
    <xf numFmtId="0" fontId="0" fillId="20" borderId="41" xfId="0" applyFill="1" applyBorder="1"/>
    <xf numFmtId="1" fontId="8" fillId="16" borderId="38" xfId="0" applyNumberFormat="1" applyFont="1" applyFill="1" applyBorder="1" applyAlignment="1">
      <alignment horizontal="center"/>
    </xf>
    <xf numFmtId="1" fontId="8" fillId="16" borderId="13" xfId="0" applyNumberFormat="1" applyFont="1" applyFill="1" applyBorder="1" applyAlignment="1">
      <alignment horizontal="center"/>
    </xf>
    <xf numFmtId="0" fontId="11" fillId="18" borderId="42" xfId="0" applyFont="1" applyFill="1" applyBorder="1" applyAlignment="1">
      <alignment horizontal="center"/>
    </xf>
    <xf numFmtId="0" fontId="0" fillId="21" borderId="0" xfId="0" applyFill="1" applyAlignment="1">
      <alignment horizontal="left"/>
    </xf>
    <xf numFmtId="0" fontId="0" fillId="21" borderId="0" xfId="0" applyNumberFormat="1" applyFill="1"/>
    <xf numFmtId="0" fontId="0" fillId="21" borderId="0" xfId="0" applyFill="1"/>
    <xf numFmtId="0" fontId="0" fillId="13" borderId="0" xfId="0" applyFill="1" applyAlignment="1">
      <alignment horizontal="left"/>
    </xf>
    <xf numFmtId="0" fontId="0" fillId="13" borderId="0" xfId="0" applyNumberFormat="1" applyFill="1"/>
    <xf numFmtId="0" fontId="0" fillId="13" borderId="0" xfId="0" applyFill="1"/>
    <xf numFmtId="0" fontId="0" fillId="13" borderId="7" xfId="0" applyFill="1" applyBorder="1"/>
    <xf numFmtId="0" fontId="2" fillId="21" borderId="7" xfId="0" applyFont="1" applyFill="1" applyBorder="1"/>
    <xf numFmtId="0" fontId="2" fillId="0" borderId="43" xfId="0" applyFont="1" applyBorder="1"/>
    <xf numFmtId="0" fontId="2" fillId="0" borderId="44" xfId="0" applyFont="1" applyBorder="1"/>
    <xf numFmtId="0" fontId="0" fillId="13" borderId="7" xfId="0" applyFill="1" applyBorder="1" applyAlignment="1">
      <alignment horizontal="center"/>
    </xf>
    <xf numFmtId="0" fontId="0" fillId="21" borderId="7" xfId="0" applyFill="1" applyBorder="1" applyAlignment="1">
      <alignment horizontal="center"/>
    </xf>
    <xf numFmtId="0" fontId="2" fillId="0" borderId="28" xfId="0" applyFont="1" applyBorder="1" applyAlignment="1">
      <alignment horizontal="center"/>
    </xf>
    <xf numFmtId="0" fontId="2" fillId="0" borderId="42" xfId="0" applyFont="1" applyFill="1" applyBorder="1" applyAlignment="1">
      <alignment horizontal="center"/>
    </xf>
    <xf numFmtId="0" fontId="0" fillId="13" borderId="26" xfId="0" applyFill="1" applyBorder="1" applyAlignment="1">
      <alignment horizontal="center"/>
    </xf>
    <xf numFmtId="0" fontId="0" fillId="10" borderId="26" xfId="0" applyFill="1" applyBorder="1" applyAlignment="1">
      <alignment horizontal="center"/>
    </xf>
    <xf numFmtId="0" fontId="0" fillId="9" borderId="26" xfId="0" applyFill="1" applyBorder="1" applyAlignment="1">
      <alignment horizontal="center"/>
    </xf>
    <xf numFmtId="0" fontId="0" fillId="8" borderId="26" xfId="0" applyFill="1" applyBorder="1" applyAlignment="1">
      <alignment horizontal="center"/>
    </xf>
    <xf numFmtId="0" fontId="0" fillId="11" borderId="26" xfId="0" applyFill="1" applyBorder="1" applyAlignment="1">
      <alignment horizontal="center"/>
    </xf>
    <xf numFmtId="0" fontId="0" fillId="21" borderId="26" xfId="0" applyFill="1" applyBorder="1" applyAlignment="1">
      <alignment horizontal="center"/>
    </xf>
    <xf numFmtId="0" fontId="0" fillId="0" borderId="8" xfId="0" applyBorder="1"/>
    <xf numFmtId="0" fontId="0" fillId="0" borderId="9" xfId="0" applyBorder="1"/>
    <xf numFmtId="1" fontId="7" fillId="5" borderId="8" xfId="0" applyNumberFormat="1" applyFont="1" applyFill="1" applyBorder="1"/>
    <xf numFmtId="1" fontId="7" fillId="5" borderId="9" xfId="0" applyNumberFormat="1" applyFont="1" applyFill="1" applyBorder="1"/>
    <xf numFmtId="1" fontId="0" fillId="0" borderId="8" xfId="0" applyNumberFormat="1" applyBorder="1"/>
    <xf numFmtId="0" fontId="0" fillId="0" borderId="10" xfId="0" applyBorder="1"/>
    <xf numFmtId="0" fontId="0" fillId="0" borderId="11" xfId="0" applyBorder="1"/>
    <xf numFmtId="0" fontId="0" fillId="0" borderId="7" xfId="0" applyBorder="1"/>
    <xf numFmtId="0" fontId="2" fillId="13" borderId="7" xfId="0" applyFont="1" applyFill="1" applyBorder="1"/>
    <xf numFmtId="0" fontId="7" fillId="12" borderId="7" xfId="0" applyFont="1" applyFill="1" applyBorder="1"/>
    <xf numFmtId="0" fontId="2" fillId="7" borderId="3" xfId="0" applyFont="1" applyFill="1" applyBorder="1" applyAlignment="1">
      <alignment horizontal="center"/>
    </xf>
    <xf numFmtId="0" fontId="2" fillId="12" borderId="2" xfId="0" applyFont="1" applyFill="1" applyBorder="1" applyAlignment="1">
      <alignment horizontal="center"/>
    </xf>
    <xf numFmtId="0" fontId="2" fillId="12" borderId="3" xfId="0" applyFont="1" applyFill="1" applyBorder="1" applyAlignment="1">
      <alignment horizontal="center"/>
    </xf>
    <xf numFmtId="14" fontId="9" fillId="16" borderId="0" xfId="0" applyNumberFormat="1" applyFont="1" applyFill="1" applyAlignment="1">
      <alignment horizontal="center"/>
    </xf>
    <xf numFmtId="0" fontId="5" fillId="3" borderId="0" xfId="0" applyFont="1" applyFill="1"/>
    <xf numFmtId="0" fontId="5" fillId="3" borderId="0" xfId="0" applyFont="1" applyFill="1" applyAlignment="1">
      <alignment horizontal="center"/>
    </xf>
    <xf numFmtId="166" fontId="5" fillId="3" borderId="0" xfId="0" applyNumberFormat="1" applyFont="1" applyFill="1"/>
    <xf numFmtId="0" fontId="5" fillId="0" borderId="0" xfId="0" applyFont="1" applyFill="1" applyAlignment="1">
      <alignment horizontal="center"/>
    </xf>
    <xf numFmtId="0" fontId="4" fillId="3" borderId="0" xfId="2" applyFont="1" applyFill="1">
      <alignment vertical="top"/>
    </xf>
  </cellXfs>
  <cellStyles count="4">
    <cellStyle name="Normal" xfId="0" builtinId="0"/>
    <cellStyle name="Normal 2" xfId="1"/>
    <cellStyle name="Normal 2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K2"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0</xdr:row>
          <xdr:rowOff>47625</xdr:rowOff>
        </xdr:from>
        <xdr:to>
          <xdr:col>11</xdr:col>
          <xdr:colOff>447675</xdr:colOff>
          <xdr:row>2</xdr:row>
          <xdr:rowOff>133350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Use Manual Inv.</a:t>
              </a:r>
            </a:p>
          </xdr:txBody>
        </xdr:sp>
        <xdr:clientData/>
      </xdr:twoCellAnchor>
    </mc:Choice>
    <mc:Fallback/>
  </mc:AlternateContent>
  <xdr:twoCellAnchor editAs="oneCell">
    <xdr:from>
      <xdr:col>0</xdr:col>
      <xdr:colOff>0</xdr:colOff>
      <xdr:row>10</xdr:row>
      <xdr:rowOff>19050</xdr:rowOff>
    </xdr:from>
    <xdr:to>
      <xdr:col>8</xdr:col>
      <xdr:colOff>944594</xdr:colOff>
      <xdr:row>39</xdr:row>
      <xdr:rowOff>42391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2343150"/>
          <a:ext cx="9888569" cy="5547841"/>
        </a:xfrm>
        <a:prstGeom prst="rect">
          <a:avLst/>
        </a:prstGeom>
      </xdr:spPr>
    </xdr:pic>
    <xdr:clientData/>
  </xdr:twoCellAnchor>
  <xdr:twoCellAnchor>
    <xdr:from>
      <xdr:col>7</xdr:col>
      <xdr:colOff>95250</xdr:colOff>
      <xdr:row>11</xdr:row>
      <xdr:rowOff>152400</xdr:rowOff>
    </xdr:from>
    <xdr:to>
      <xdr:col>8</xdr:col>
      <xdr:colOff>628650</xdr:colOff>
      <xdr:row>14</xdr:row>
      <xdr:rowOff>85725</xdr:rowOff>
    </xdr:to>
    <xdr:sp macro="" textlink="">
      <xdr:nvSpPr>
        <xdr:cNvPr id="3" name="TextBox 2"/>
        <xdr:cNvSpPr txBox="1"/>
      </xdr:nvSpPr>
      <xdr:spPr>
        <a:xfrm>
          <a:off x="7820025" y="2667000"/>
          <a:ext cx="1752600" cy="504825"/>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t"/>
        <a:lstStyle/>
        <a:p>
          <a:r>
            <a:rPr lang="en-US" sz="1100"/>
            <a:t>Copy this graph from the uDaily charts sheet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23</xdr:col>
      <xdr:colOff>9525</xdr:colOff>
      <xdr:row>13</xdr:row>
      <xdr:rowOff>19050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1820525" cy="2486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1466850</xdr:colOff>
      <xdr:row>16</xdr:row>
      <xdr:rowOff>114301</xdr:rowOff>
    </xdr:from>
    <xdr:to>
      <xdr:col>4</xdr:col>
      <xdr:colOff>38100</xdr:colOff>
      <xdr:row>20</xdr:row>
      <xdr:rowOff>114301</xdr:rowOff>
    </xdr:to>
    <xdr:sp macro="" textlink="">
      <xdr:nvSpPr>
        <xdr:cNvPr id="3" name="Rectangular Callout 2"/>
        <xdr:cNvSpPr/>
      </xdr:nvSpPr>
      <xdr:spPr>
        <a:xfrm>
          <a:off x="1466850" y="3162301"/>
          <a:ext cx="3505200" cy="762000"/>
        </a:xfrm>
        <a:prstGeom prst="wedgeRectCallout">
          <a:avLst>
            <a:gd name="adj1" fmla="val 27361"/>
            <a:gd name="adj2" fmla="val -1155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a:t>
          </a:r>
          <a:r>
            <a:rPr lang="en-US" sz="1100" baseline="0"/>
            <a:t> data comes from your administration reports. Updated numbers are copied as values below for easier referencing and manipulation.</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9525</xdr:colOff>
      <xdr:row>13</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572500" cy="2486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15</xdr:col>
      <xdr:colOff>95250</xdr:colOff>
      <xdr:row>19</xdr:row>
      <xdr:rowOff>0</xdr:rowOff>
    </xdr:to>
    <xdr:sp macro="" textlink="">
      <xdr:nvSpPr>
        <xdr:cNvPr id="3" name="Rectangular Callout 2"/>
        <xdr:cNvSpPr/>
      </xdr:nvSpPr>
      <xdr:spPr>
        <a:xfrm>
          <a:off x="2676525" y="2857500"/>
          <a:ext cx="3505200" cy="762000"/>
        </a:xfrm>
        <a:prstGeom prst="wedgeRectCallout">
          <a:avLst>
            <a:gd name="adj1" fmla="val 27361"/>
            <a:gd name="adj2" fmla="val -1155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a:t>
          </a:r>
          <a:r>
            <a:rPr lang="en-US" sz="1100" baseline="0"/>
            <a:t> data comes from your administration reports. Updated numbers are copied as values below for easier referencing and manipulation.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9525</xdr:colOff>
      <xdr:row>30</xdr:row>
      <xdr:rowOff>9525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72025" cy="5724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161925</xdr:colOff>
      <xdr:row>0</xdr:row>
      <xdr:rowOff>0</xdr:rowOff>
    </xdr:from>
    <xdr:to>
      <xdr:col>11</xdr:col>
      <xdr:colOff>1924644</xdr:colOff>
      <xdr:row>31</xdr:row>
      <xdr:rowOff>154449</xdr:rowOff>
    </xdr:to>
    <xdr:pic>
      <xdr:nvPicPr>
        <xdr:cNvPr id="4" name="Picture 3"/>
        <xdr:cNvPicPr>
          <a:picLocks noChangeAspect="1"/>
        </xdr:cNvPicPr>
      </xdr:nvPicPr>
      <xdr:blipFill>
        <a:blip xmlns:r="http://schemas.openxmlformats.org/officeDocument/2006/relationships" r:embed="rId2"/>
        <a:stretch>
          <a:fillRect/>
        </a:stretch>
      </xdr:blipFill>
      <xdr:spPr>
        <a:xfrm>
          <a:off x="4924425" y="0"/>
          <a:ext cx="6858594" cy="6059949"/>
        </a:xfrm>
        <a:prstGeom prst="rect">
          <a:avLst/>
        </a:prstGeom>
      </xdr:spPr>
    </xdr:pic>
    <xdr:clientData/>
  </xdr:twoCellAnchor>
  <xdr:twoCellAnchor>
    <xdr:from>
      <xdr:col>1</xdr:col>
      <xdr:colOff>0</xdr:colOff>
      <xdr:row>34</xdr:row>
      <xdr:rowOff>0</xdr:rowOff>
    </xdr:from>
    <xdr:to>
      <xdr:col>7</xdr:col>
      <xdr:colOff>533400</xdr:colOff>
      <xdr:row>38</xdr:row>
      <xdr:rowOff>0</xdr:rowOff>
    </xdr:to>
    <xdr:sp macro="" textlink="">
      <xdr:nvSpPr>
        <xdr:cNvPr id="5" name="Rectangular Callout 4"/>
        <xdr:cNvSpPr/>
      </xdr:nvSpPr>
      <xdr:spPr>
        <a:xfrm>
          <a:off x="1038225" y="6477000"/>
          <a:ext cx="3505200" cy="762000"/>
        </a:xfrm>
        <a:prstGeom prst="wedgeRectCallout">
          <a:avLst>
            <a:gd name="adj1" fmla="val 27361"/>
            <a:gd name="adj2" fmla="val -1155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a:t>
          </a:r>
          <a:r>
            <a:rPr lang="en-US" sz="1100" baseline="0"/>
            <a:t> data comes from your administration reports. When this chart updates, it will update the chart on the reports tab as well.</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38100</xdr:colOff>
      <xdr:row>0</xdr:row>
      <xdr:rowOff>0</xdr:rowOff>
    </xdr:from>
    <xdr:to>
      <xdr:col>26</xdr:col>
      <xdr:colOff>297285</xdr:colOff>
      <xdr:row>27</xdr:row>
      <xdr:rowOff>167723</xdr:rowOff>
    </xdr:to>
    <xdr:pic>
      <xdr:nvPicPr>
        <xdr:cNvPr id="3" name="Picture 2"/>
        <xdr:cNvPicPr>
          <a:picLocks noChangeAspect="1"/>
        </xdr:cNvPicPr>
      </xdr:nvPicPr>
      <xdr:blipFill>
        <a:blip xmlns:r="http://schemas.openxmlformats.org/officeDocument/2006/relationships" r:embed="rId1"/>
        <a:stretch>
          <a:fillRect/>
        </a:stretch>
      </xdr:blipFill>
      <xdr:spPr>
        <a:xfrm>
          <a:off x="5257800" y="0"/>
          <a:ext cx="5602710" cy="5358848"/>
        </a:xfrm>
        <a:prstGeom prst="rect">
          <a:avLst/>
        </a:prstGeom>
      </xdr:spPr>
    </xdr:pic>
    <xdr:clientData/>
  </xdr:twoCellAnchor>
  <xdr:twoCellAnchor editAs="oneCell">
    <xdr:from>
      <xdr:col>0</xdr:col>
      <xdr:colOff>0</xdr:colOff>
      <xdr:row>0</xdr:row>
      <xdr:rowOff>47625</xdr:rowOff>
    </xdr:from>
    <xdr:to>
      <xdr:col>3</xdr:col>
      <xdr:colOff>9525</xdr:colOff>
      <xdr:row>20</xdr:row>
      <xdr:rowOff>9525</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625"/>
          <a:ext cx="2990850" cy="381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104775</xdr:colOff>
      <xdr:row>6</xdr:row>
      <xdr:rowOff>104774</xdr:rowOff>
    </xdr:from>
    <xdr:to>
      <xdr:col>39</xdr:col>
      <xdr:colOff>209550</xdr:colOff>
      <xdr:row>10</xdr:row>
      <xdr:rowOff>190499</xdr:rowOff>
    </xdr:to>
    <xdr:sp macro="" textlink="">
      <xdr:nvSpPr>
        <xdr:cNvPr id="5" name="Rectangular Callout 4"/>
        <xdr:cNvSpPr/>
      </xdr:nvSpPr>
      <xdr:spPr>
        <a:xfrm>
          <a:off x="11496675" y="1295399"/>
          <a:ext cx="3562350" cy="847725"/>
        </a:xfrm>
        <a:prstGeom prst="wedgeRectCallout">
          <a:avLst>
            <a:gd name="adj1" fmla="val -98068"/>
            <a:gd name="adj2" fmla="val -1222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a:t>
          </a:r>
          <a:r>
            <a:rPr lang="en-US" sz="1100" baseline="0"/>
            <a:t> data comes from your administration reports. Manually select each drug by itself to see the formula for the trendline. Use the slope as the current rate or change in use over time.</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xdr:colOff>
      <xdr:row>23</xdr:row>
      <xdr:rowOff>9525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095875" cy="469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114300</xdr:colOff>
      <xdr:row>26</xdr:row>
      <xdr:rowOff>38100</xdr:rowOff>
    </xdr:from>
    <xdr:to>
      <xdr:col>8</xdr:col>
      <xdr:colOff>752475</xdr:colOff>
      <xdr:row>30</xdr:row>
      <xdr:rowOff>38100</xdr:rowOff>
    </xdr:to>
    <xdr:sp macro="" textlink="">
      <xdr:nvSpPr>
        <xdr:cNvPr id="4" name="Rectangular Callout 3"/>
        <xdr:cNvSpPr/>
      </xdr:nvSpPr>
      <xdr:spPr>
        <a:xfrm>
          <a:off x="8391525" y="5295900"/>
          <a:ext cx="4457700" cy="762000"/>
        </a:xfrm>
        <a:prstGeom prst="wedgeRectCallout">
          <a:avLst>
            <a:gd name="adj1" fmla="val 13686"/>
            <a:gd name="adj2" fmla="val -125516"/>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n-US" sz="1100"/>
            <a:t>This</a:t>
          </a:r>
          <a:r>
            <a:rPr lang="en-US" sz="1100" baseline="0"/>
            <a:t> data comes from your inventory reports. Updated numbers are copied as values to add together with non-automated inventory. Infusions are derived as a sum of units needed for a standard infusion.</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0</xdr:colOff>
      <xdr:row>5</xdr:row>
      <xdr:rowOff>0</xdr:rowOff>
    </xdr:from>
    <xdr:to>
      <xdr:col>31</xdr:col>
      <xdr:colOff>514350</xdr:colOff>
      <xdr:row>9</xdr:row>
      <xdr:rowOff>85725</xdr:rowOff>
    </xdr:to>
    <xdr:sp macro="" textlink="">
      <xdr:nvSpPr>
        <xdr:cNvPr id="2" name="Rectangular Callout 1"/>
        <xdr:cNvSpPr/>
      </xdr:nvSpPr>
      <xdr:spPr>
        <a:xfrm>
          <a:off x="10182225" y="952500"/>
          <a:ext cx="3562350" cy="847725"/>
        </a:xfrm>
        <a:prstGeom prst="wedgeRectCallout">
          <a:avLst>
            <a:gd name="adj1" fmla="val -98068"/>
            <a:gd name="adj2" fmla="val -1222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a:t>
          </a:r>
          <a:r>
            <a:rPr lang="en-US" sz="1100" baseline="0"/>
            <a:t> data comes from your administration reports. Your headers will be different, but the essential columns are highlighted.</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0</xdr:colOff>
      <xdr:row>5</xdr:row>
      <xdr:rowOff>0</xdr:rowOff>
    </xdr:from>
    <xdr:to>
      <xdr:col>40</xdr:col>
      <xdr:colOff>342900</xdr:colOff>
      <xdr:row>9</xdr:row>
      <xdr:rowOff>0</xdr:rowOff>
    </xdr:to>
    <xdr:sp macro="" textlink="">
      <xdr:nvSpPr>
        <xdr:cNvPr id="2" name="Rectangular Callout 1"/>
        <xdr:cNvSpPr/>
      </xdr:nvSpPr>
      <xdr:spPr>
        <a:xfrm>
          <a:off x="10172700" y="923925"/>
          <a:ext cx="4457700" cy="762000"/>
        </a:xfrm>
        <a:prstGeom prst="wedgeRectCallout">
          <a:avLst>
            <a:gd name="adj1" fmla="val -73707"/>
            <a:gd name="adj2" fmla="val -134266"/>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r>
            <a:rPr lang="en-US" sz="1100"/>
            <a:t>This</a:t>
          </a:r>
          <a:r>
            <a:rPr lang="en-US" sz="1100" baseline="0"/>
            <a:t> data comes from your inventory reports. </a:t>
          </a:r>
          <a:r>
            <a:rPr lang="en-US" sz="1100" baseline="0">
              <a:solidFill>
                <a:schemeClr val="lt1"/>
              </a:solidFill>
              <a:effectLst/>
              <a:latin typeface="+mn-lt"/>
              <a:ea typeface="+mn-ea"/>
              <a:cs typeface="+mn-cs"/>
            </a:rPr>
            <a:t>Your headers will be different, but the essential columns are highlighted.</a:t>
          </a:r>
          <a:endParaRPr lang="en-US">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1</xdr:col>
      <xdr:colOff>133351</xdr:colOff>
      <xdr:row>0</xdr:row>
      <xdr:rowOff>0</xdr:rowOff>
    </xdr:from>
    <xdr:to>
      <xdr:col>1</xdr:col>
      <xdr:colOff>3638551</xdr:colOff>
      <xdr:row>7</xdr:row>
      <xdr:rowOff>66675</xdr:rowOff>
    </xdr:to>
    <xdr:sp macro="" textlink="">
      <xdr:nvSpPr>
        <xdr:cNvPr id="2" name="TextBox 1"/>
        <xdr:cNvSpPr txBox="1"/>
      </xdr:nvSpPr>
      <xdr:spPr>
        <a:xfrm>
          <a:off x="4572001" y="0"/>
          <a:ext cx="3505200" cy="1400175"/>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t"/>
        <a:lstStyle/>
        <a:p>
          <a:r>
            <a:rPr lang="en-US" sz="1100"/>
            <a:t>1. Copy Ref sheet to</a:t>
          </a:r>
          <a:r>
            <a:rPr lang="en-US" sz="1100" baseline="0"/>
            <a:t> daily med administration</a:t>
          </a:r>
          <a:r>
            <a:rPr lang="en-US" sz="1100"/>
            <a:t> file</a:t>
          </a:r>
        </a:p>
        <a:p>
          <a:r>
            <a:rPr lang="en-US" sz="1100"/>
            <a:t>2.</a:t>
          </a:r>
          <a:r>
            <a:rPr lang="en-US" sz="1100" baseline="0"/>
            <a:t> Create new column for COVID</a:t>
          </a:r>
        </a:p>
        <a:p>
          <a:r>
            <a:rPr lang="en-US" sz="1100" baseline="0"/>
            <a:t>3. Copy/paste COVID formula to the COVID column</a:t>
          </a:r>
        </a:p>
        <a:p>
          <a:r>
            <a:rPr lang="en-US" sz="1100" baseline="0"/>
            <a:t>4. Autofill the formula to the end of the sheet</a:t>
          </a:r>
        </a:p>
        <a:p>
          <a:r>
            <a:rPr lang="en-US" sz="1100" baseline="0"/>
            <a:t>5. Sort, then filter on COVID status</a:t>
          </a:r>
        </a:p>
        <a:p>
          <a:r>
            <a:rPr lang="en-US" sz="1100" baseline="0"/>
            <a:t>6. Copy/paste VALUES into Drug Usage tab</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11</xdr:row>
      <xdr:rowOff>0</xdr:rowOff>
    </xdr:from>
    <xdr:to>
      <xdr:col>9</xdr:col>
      <xdr:colOff>800100</xdr:colOff>
      <xdr:row>14</xdr:row>
      <xdr:rowOff>47625</xdr:rowOff>
    </xdr:to>
    <xdr:sp macro="" textlink="">
      <xdr:nvSpPr>
        <xdr:cNvPr id="2" name="Rectangular Callout 1"/>
        <xdr:cNvSpPr/>
      </xdr:nvSpPr>
      <xdr:spPr>
        <a:xfrm>
          <a:off x="9182100" y="2095500"/>
          <a:ext cx="4457700" cy="619125"/>
        </a:xfrm>
        <a:prstGeom prst="wedgeRectCallout">
          <a:avLst>
            <a:gd name="adj1" fmla="val -73707"/>
            <a:gd name="adj2" fmla="val -134266"/>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r>
            <a:rPr lang="en-US" sz="1100"/>
            <a:t>Update the Drug column with descriptions from your inventory and administration (usage) reports.</a:t>
          </a:r>
          <a:endParaRPr lang="en-US">
            <a:effectLst/>
          </a:endParaRPr>
        </a:p>
      </xdr:txBody>
    </xdr: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O10"/>
  <sheetViews>
    <sheetView tabSelected="1" workbookViewId="0">
      <selection activeCell="L12" sqref="L12"/>
    </sheetView>
  </sheetViews>
  <sheetFormatPr defaultRowHeight="15" x14ac:dyDescent="0.25"/>
  <cols>
    <col min="1" max="1" width="24.7109375" customWidth="1"/>
    <col min="2" max="2" width="14.28515625" customWidth="1"/>
    <col min="3" max="3" width="15.140625" customWidth="1"/>
    <col min="4" max="4" width="14.85546875" customWidth="1"/>
    <col min="5" max="5" width="15" customWidth="1"/>
    <col min="6" max="6" width="13.5703125" customWidth="1"/>
    <col min="7" max="8" width="18.28515625" customWidth="1"/>
    <col min="9" max="9" width="14.28515625" customWidth="1"/>
  </cols>
  <sheetData>
    <row r="1" spans="1:15" x14ac:dyDescent="0.25">
      <c r="A1" s="55"/>
      <c r="B1" s="170" t="s">
        <v>261</v>
      </c>
      <c r="C1" s="170"/>
      <c r="D1" s="171" t="s">
        <v>262</v>
      </c>
      <c r="E1" s="172"/>
      <c r="F1" s="48"/>
      <c r="G1" s="78" t="s">
        <v>273</v>
      </c>
      <c r="H1" s="49" t="s">
        <v>273</v>
      </c>
      <c r="I1" s="96" t="s">
        <v>300</v>
      </c>
      <c r="J1" s="81"/>
      <c r="K1" s="82"/>
      <c r="L1" s="98"/>
      <c r="M1" s="98"/>
      <c r="N1" s="98"/>
      <c r="O1" s="98"/>
    </row>
    <row r="2" spans="1:15" ht="15.75" thickBot="1" x14ac:dyDescent="0.3">
      <c r="A2" s="56" t="s">
        <v>0</v>
      </c>
      <c r="B2" s="50" t="s">
        <v>259</v>
      </c>
      <c r="C2" s="50" t="s">
        <v>1</v>
      </c>
      <c r="D2" s="51" t="s">
        <v>263</v>
      </c>
      <c r="E2" s="52" t="s">
        <v>264</v>
      </c>
      <c r="F2" s="53" t="s">
        <v>265</v>
      </c>
      <c r="G2" s="79" t="s">
        <v>299</v>
      </c>
      <c r="H2" s="54" t="s">
        <v>298</v>
      </c>
      <c r="I2" s="97" t="s">
        <v>301</v>
      </c>
      <c r="J2" s="83"/>
      <c r="K2" s="84" t="b">
        <v>1</v>
      </c>
      <c r="L2" s="98"/>
      <c r="M2" s="98"/>
      <c r="N2" s="98"/>
      <c r="O2" s="98"/>
    </row>
    <row r="3" spans="1:15" ht="18.75" x14ac:dyDescent="0.3">
      <c r="A3" s="57" t="s">
        <v>281</v>
      </c>
      <c r="B3" s="66">
        <f>AVERAGE(uWeekly!B29:M29)</f>
        <v>15.545454545454545</v>
      </c>
      <c r="C3" s="67">
        <f>AVERAGE(uWeekly!N29:AA29)</f>
        <v>13</v>
      </c>
      <c r="D3" s="68">
        <f ca="1">AVERAGE(Dex_Daily_2wk)</f>
        <v>4.375</v>
      </c>
      <c r="E3" s="69">
        <f ca="1">OFFSET(uDaily!B25,0,COUNTA(uDaily!24:24)-2)</f>
        <v>6</v>
      </c>
      <c r="F3" s="70">
        <f>IF(K2=FALSE,Dex_Bags,dDex_Bag)</f>
        <v>521</v>
      </c>
      <c r="G3" s="80">
        <f ca="1">HLOOKUP("dDay",'Rate Charts'!A:A,MATCH(Reports!F3,'Rate Charts'!B:B,1))</f>
        <v>54</v>
      </c>
      <c r="H3" s="71">
        <f ca="1">F3/MAX(Dex_daily_1wk)</f>
        <v>57.888888888888886</v>
      </c>
      <c r="I3" s="101" t="str">
        <f>IF(uDex_Rate&gt;=0,"+"&amp;uDex_Rate,"-"&amp;uDex_Rate)</f>
        <v>+0.583</v>
      </c>
      <c r="J3" s="83"/>
      <c r="K3" s="84"/>
      <c r="L3" s="98"/>
      <c r="M3" s="98"/>
      <c r="N3" s="98"/>
      <c r="O3" s="98"/>
    </row>
    <row r="4" spans="1:15" ht="18.75" x14ac:dyDescent="0.3">
      <c r="A4" s="58" t="s">
        <v>260</v>
      </c>
      <c r="B4" s="72">
        <f>AVERAGE(uWeekly!B30:M30)</f>
        <v>8.75</v>
      </c>
      <c r="C4" s="73">
        <f>AVERAGE(uWeekly!N30:AA30)</f>
        <v>31.333333333333332</v>
      </c>
      <c r="D4" s="74">
        <f ca="1">AVERAGE(Fent_daily_2wk)</f>
        <v>6.5</v>
      </c>
      <c r="E4" s="75">
        <f ca="1">OFFSET(uDaily!B26,0,COUNTA(uDaily!24:24)-2)</f>
        <v>8</v>
      </c>
      <c r="F4" s="76">
        <f>IF(K2=FALSE, Fent_Bags, dFent_Bag)</f>
        <v>463</v>
      </c>
      <c r="G4" s="80">
        <f ca="1">HLOOKUP("fDay",'Rate Charts'!D:D,MATCH(Reports!F4,'Rate Charts'!E:E,1))</f>
        <v>40</v>
      </c>
      <c r="H4" s="93">
        <f ca="1">F4/MAX(Fent_daily_1wk)</f>
        <v>42.090909090909093</v>
      </c>
      <c r="I4" s="101" t="str">
        <f>IF(uFent_Rate&gt;=0,"+"&amp;uFent_Rate,"-"&amp;uFent_Rate)</f>
        <v>+0.389</v>
      </c>
      <c r="J4" s="85"/>
      <c r="K4" s="86"/>
      <c r="L4" s="98"/>
      <c r="M4" s="98"/>
      <c r="N4" s="98"/>
      <c r="O4" s="98"/>
    </row>
    <row r="5" spans="1:15" ht="18.75" x14ac:dyDescent="0.3">
      <c r="A5" s="58" t="s">
        <v>282</v>
      </c>
      <c r="B5" s="72">
        <f>AVERAGE(uWeekly!B31:M31)</f>
        <v>6.4444444444444446</v>
      </c>
      <c r="C5" s="73">
        <f>AVERAGE(uWeekly!N31:AA31)</f>
        <v>15.666666666666666</v>
      </c>
      <c r="D5" s="74">
        <f ca="1">AVERAGE(Midaz_daily_2wk)</f>
        <v>3.0714285714285716</v>
      </c>
      <c r="E5" s="75">
        <f ca="1">OFFSET(uDaily!B27,0,COUNTA(uDaily!24:24)-2)</f>
        <v>2</v>
      </c>
      <c r="F5" s="76">
        <f>IF(K2=FALSE, Midaz_Bags, dMidaz_Bags)</f>
        <v>88</v>
      </c>
      <c r="G5" s="93">
        <f ca="1">HLOOKUP("mDay",'Rate Charts'!G:G,MATCH(Reports!F5,'Rate Charts'!H:H,1))</f>
        <v>11</v>
      </c>
      <c r="H5" s="93">
        <f ca="1">F5/MAX(Midaz_daily_1wk)</f>
        <v>44</v>
      </c>
      <c r="I5" s="102">
        <f>IF(uMidaz_Rate&gt;=0,"+"&amp;uMidaz_Rate,uMidaz_Rate)</f>
        <v>-0.14599999999999999</v>
      </c>
      <c r="J5" s="85"/>
      <c r="K5" s="86"/>
      <c r="L5" s="98"/>
      <c r="M5" s="98"/>
      <c r="N5" s="98"/>
      <c r="O5" s="98"/>
    </row>
    <row r="6" spans="1:15" ht="19.5" thickBot="1" x14ac:dyDescent="0.35">
      <c r="A6" s="103" t="s">
        <v>283</v>
      </c>
      <c r="B6" s="104">
        <f>AVERAGE(uWeekly!B32:M32)</f>
        <v>19.272727272727273</v>
      </c>
      <c r="C6" s="105">
        <f>AVERAGE(uWeekly!N32:AA32)</f>
        <v>91.333333333333329</v>
      </c>
      <c r="D6" s="106">
        <f ca="1">AVERAGE(Prop_daily_2wk)</f>
        <v>19.071428571428573</v>
      </c>
      <c r="E6" s="107">
        <f ca="1">OFFSET(uDaily!B28,0,COUNTA(uDaily!24:24)-2)</f>
        <v>37</v>
      </c>
      <c r="F6" s="108">
        <f>IF(K2=FALSE, Prop_Bags,dProp_Bags)</f>
        <v>1500</v>
      </c>
      <c r="G6" s="109">
        <f ca="1">HLOOKUP("pDay",'Rate Charts'!J:J,MATCH(Reports!F6,'Rate Charts'!K:K,1))</f>
        <v>39</v>
      </c>
      <c r="H6" s="110">
        <f ca="1">F6/MAX(Prop_daily_1wk)</f>
        <v>40.54054054054054</v>
      </c>
      <c r="I6" s="101" t="str">
        <f>IF(uProp_Rate&gt;=0,"+"&amp;uProp_Rate,"-"&amp;uProp_Rate)</f>
        <v>+1.35</v>
      </c>
      <c r="J6" s="87"/>
      <c r="K6" s="88"/>
      <c r="L6" s="98"/>
      <c r="M6" s="98"/>
      <c r="N6" s="98"/>
      <c r="O6" s="98"/>
    </row>
    <row r="7" spans="1:15" ht="18.75" x14ac:dyDescent="0.3">
      <c r="A7" s="111" t="s">
        <v>306</v>
      </c>
      <c r="B7" s="113">
        <f>AVERAGE(uWeekly!B33:M33)</f>
        <v>1</v>
      </c>
      <c r="C7" s="114">
        <f>IFERROR(AVERAGE(uWeekly!N33:AA33),0)</f>
        <v>1</v>
      </c>
      <c r="D7" s="115">
        <f ca="1">AVERAGE(Cis_daily_2wk)</f>
        <v>2.2222222222222223</v>
      </c>
      <c r="E7" s="116">
        <f ca="1">OFFSET(uDaily!B29,0,COUNTA(uDaily!24:24)-2)</f>
        <v>3</v>
      </c>
      <c r="F7" s="137">
        <f>IF(K2=FALSE, Cis_Bags,dCis_Bags)</f>
        <v>27</v>
      </c>
      <c r="G7" s="113">
        <f ca="1">HLOOKUP("cDay",'Rate Charts'!M:M,MATCH(Reports!F7,'Rate Charts'!N:N,1))</f>
        <v>6</v>
      </c>
      <c r="H7" s="114">
        <f ca="1">F7/MAX(Cis_daily_1wk)</f>
        <v>6.75</v>
      </c>
      <c r="I7" s="139" t="str">
        <f>IF(uCis_Rate&gt;=0,"+"&amp;uCis_Rate,"-"&amp;uCis_Rate)</f>
        <v>+0.267</v>
      </c>
      <c r="J7" s="85"/>
      <c r="K7" s="85"/>
      <c r="L7" s="98"/>
      <c r="M7" s="98"/>
      <c r="N7" s="98"/>
      <c r="O7" s="98"/>
    </row>
    <row r="8" spans="1:15" ht="19.5" thickBot="1" x14ac:dyDescent="0.35">
      <c r="A8" s="112" t="s">
        <v>307</v>
      </c>
      <c r="B8" s="117">
        <f>AVERAGE(uWeekly!B34:M34)</f>
        <v>1.7142857142857142</v>
      </c>
      <c r="C8" s="118">
        <f>AVERAGE(uWeekly!N34:AA34)</f>
        <v>5.333333333333333</v>
      </c>
      <c r="D8" s="119">
        <f ca="1">AVERAGE(Roc_daily_2wk)</f>
        <v>2</v>
      </c>
      <c r="E8" s="120">
        <f ca="1">OFFSET(uDaily!B30,0,COUNTA(uDaily!24:24)-2)</f>
        <v>1</v>
      </c>
      <c r="F8" s="138">
        <f>IF(K2=FALSE, Roc_Bags,dRoc_Bags)</f>
        <v>9</v>
      </c>
      <c r="G8" s="117">
        <f ca="1">IFERROR(HLOOKUP("cDay",'Rate Charts'!P:P,MATCH(Reports!F8,'Rate Charts'!Q:Q,1)),0)</f>
        <v>0</v>
      </c>
      <c r="H8" s="118">
        <f ca="1">F8/MAX(Roc_daily_1wk)</f>
        <v>1.5</v>
      </c>
      <c r="I8" s="139" t="str">
        <f>IF(uRoc_Rate&gt;=0,"+"&amp;uRoc_Rate,"-"&amp;uRoc_Rate)</f>
        <v>+0.214</v>
      </c>
      <c r="J8" s="85"/>
      <c r="K8" s="85"/>
      <c r="L8" s="98"/>
      <c r="M8" s="98"/>
      <c r="N8" s="98"/>
      <c r="O8" s="98"/>
    </row>
    <row r="9" spans="1:15" x14ac:dyDescent="0.25">
      <c r="B9" s="22" t="s">
        <v>284</v>
      </c>
      <c r="C9" s="22" t="s">
        <v>285</v>
      </c>
      <c r="D9" s="22" t="str">
        <f ca="1">TEXT(TODAY()-15,"mm/dd") &amp; " To " &amp; TEXT(TODAY()-1,"mm/dd")</f>
        <v>03/23 To 04/06</v>
      </c>
      <c r="E9" s="77" t="str">
        <f ca="1">TEXT(TODAY()-1,"mm/dd")</f>
        <v>04/06</v>
      </c>
      <c r="F9" s="77" t="str">
        <f ca="1">TEXT(TODAY(),"mm/dd")</f>
        <v>04/07</v>
      </c>
    </row>
    <row r="10" spans="1:15" ht="23.25" x14ac:dyDescent="0.35">
      <c r="A10" s="173" t="str">
        <f ca="1">"Today is: " &amp; TEXT(TODAY(),"mm/dd/yyyy")</f>
        <v>Today is: 04/07/2020</v>
      </c>
      <c r="B10" s="173"/>
      <c r="C10" s="173"/>
      <c r="D10" s="173"/>
      <c r="E10" s="173"/>
      <c r="F10" s="173"/>
      <c r="G10" s="173"/>
      <c r="H10" s="91"/>
      <c r="I10" s="94"/>
    </row>
  </sheetData>
  <mergeCells count="3">
    <mergeCell ref="B1:C1"/>
    <mergeCell ref="D1:E1"/>
    <mergeCell ref="A10:G10"/>
  </mergeCells>
  <conditionalFormatting sqref="C3">
    <cfRule type="iconSet" priority="8">
      <iconSet reverse="1">
        <cfvo type="percent" val="0"/>
        <cfvo type="num" val="24"/>
        <cfvo type="num" val="32"/>
      </iconSet>
    </cfRule>
  </conditionalFormatting>
  <conditionalFormatting sqref="C4">
    <cfRule type="iconSet" priority="7">
      <iconSet reverse="1">
        <cfvo type="percent" val="0"/>
        <cfvo type="num" val="13"/>
        <cfvo type="num" val="18"/>
      </iconSet>
    </cfRule>
  </conditionalFormatting>
  <conditionalFormatting sqref="C5">
    <cfRule type="iconSet" priority="6">
      <iconSet reverse="1">
        <cfvo type="percent" val="0"/>
        <cfvo type="num" val="9"/>
        <cfvo type="num" val="12"/>
      </iconSet>
    </cfRule>
  </conditionalFormatting>
  <conditionalFormatting sqref="C6">
    <cfRule type="iconSet" priority="5">
      <iconSet reverse="1">
        <cfvo type="percent" val="0"/>
        <cfvo type="num" val="28"/>
        <cfvo type="num" val="38"/>
      </iconSet>
    </cfRule>
  </conditionalFormatting>
  <conditionalFormatting sqref="G3:H8">
    <cfRule type="iconSet" priority="4">
      <iconSet>
        <cfvo type="percent" val="0"/>
        <cfvo type="num" val="30"/>
        <cfvo type="num" val="60"/>
      </iconSet>
    </cfRule>
  </conditionalFormatting>
  <conditionalFormatting sqref="C7">
    <cfRule type="iconSet" priority="3">
      <iconSet reverse="1">
        <cfvo type="percent" val="0"/>
        <cfvo type="num" val="2"/>
        <cfvo type="num" val="4"/>
      </iconSet>
    </cfRule>
  </conditionalFormatting>
  <conditionalFormatting sqref="C8">
    <cfRule type="iconSet" priority="1">
      <iconSet reverse="1">
        <cfvo type="percent" val="0"/>
        <cfvo type="num" val="3"/>
        <cfvo type="num" val="4"/>
      </iconSet>
    </cfRule>
  </conditionalFormatting>
  <pageMargins left="0.7" right="0.7" top="0.75" bottom="0.75" header="0.3" footer="0.3"/>
  <pageSetup scale="8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9</xdr:col>
                    <xdr:colOff>57150</xdr:colOff>
                    <xdr:row>0</xdr:row>
                    <xdr:rowOff>47625</xdr:rowOff>
                  </from>
                  <to>
                    <xdr:col>11</xdr:col>
                    <xdr:colOff>447675</xdr:colOff>
                    <xdr:row>2</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W110"/>
  <sheetViews>
    <sheetView workbookViewId="0">
      <selection activeCell="A23" sqref="A23"/>
    </sheetView>
  </sheetViews>
  <sheetFormatPr defaultRowHeight="15" x14ac:dyDescent="0.25"/>
  <cols>
    <col min="1" max="1" width="47.85546875" customWidth="1"/>
    <col min="2" max="2" width="20.140625" style="22" customWidth="1"/>
    <col min="3" max="6" width="3" style="22" customWidth="1"/>
    <col min="7" max="7" width="8.7109375" style="22" customWidth="1"/>
    <col min="8" max="8" width="6.140625" style="22" customWidth="1"/>
    <col min="9" max="9" width="3" style="22" customWidth="1"/>
    <col min="10" max="10" width="4" style="22" customWidth="1"/>
    <col min="11" max="12" width="3" style="22" customWidth="1"/>
    <col min="13" max="13" width="9.140625" style="22" customWidth="1"/>
    <col min="14" max="14" width="6.42578125" style="22" customWidth="1"/>
    <col min="15" max="15" width="4" style="22" bestFit="1" customWidth="1"/>
    <col min="16" max="16" width="3" style="22" customWidth="1"/>
    <col min="17" max="17" width="4" style="22" customWidth="1"/>
    <col min="18" max="18" width="3" customWidth="1"/>
    <col min="19" max="19" width="9.42578125" customWidth="1"/>
    <col min="20" max="20" width="6" customWidth="1"/>
    <col min="21" max="21" width="4" customWidth="1"/>
    <col min="22" max="22" width="9" customWidth="1"/>
    <col min="23" max="23" width="11.28515625" customWidth="1"/>
    <col min="24" max="24" width="47.28515625" customWidth="1"/>
    <col min="25" max="28" width="4" customWidth="1"/>
    <col min="29" max="29" width="8.7109375" customWidth="1"/>
    <col min="30" max="30" width="6.140625" customWidth="1"/>
    <col min="31" max="34" width="4" customWidth="1"/>
    <col min="35" max="35" width="9.140625" customWidth="1"/>
    <col min="36" max="36" width="6.42578125" customWidth="1"/>
    <col min="37" max="40" width="4" customWidth="1"/>
    <col min="41" max="41" width="9.42578125" customWidth="1"/>
    <col min="42" max="42" width="50.5703125" customWidth="1"/>
    <col min="43" max="43" width="45.5703125" customWidth="1"/>
    <col min="44" max="45" width="2" customWidth="1"/>
    <col min="46" max="46" width="3" customWidth="1"/>
    <col min="47" max="47" width="2" customWidth="1"/>
    <col min="48" max="48" width="8.7109375" customWidth="1"/>
    <col min="49" max="49" width="6.140625" customWidth="1"/>
    <col min="50" max="50" width="3" customWidth="1"/>
    <col min="51" max="52" width="2" customWidth="1"/>
    <col min="53" max="53" width="3" customWidth="1"/>
    <col min="54" max="54" width="9.140625" customWidth="1"/>
    <col min="55" max="55" width="6.42578125" customWidth="1"/>
    <col min="56" max="59" width="3" customWidth="1"/>
    <col min="60" max="60" width="9.42578125" customWidth="1"/>
    <col min="61" max="61" width="48.7109375" customWidth="1"/>
    <col min="62" max="62" width="51.7109375" bestFit="1" customWidth="1"/>
    <col min="63" max="66" width="2" customWidth="1"/>
    <col min="67" max="67" width="8.7109375" customWidth="1"/>
    <col min="68" max="68" width="6.140625" customWidth="1"/>
    <col min="69" max="69" width="2" customWidth="1"/>
    <col min="70" max="70" width="9.140625" customWidth="1"/>
    <col min="71" max="71" width="6.42578125" customWidth="1"/>
    <col min="72" max="73" width="3" customWidth="1"/>
    <col min="74" max="74" width="9.42578125" customWidth="1"/>
    <col min="75" max="75" width="55" customWidth="1"/>
    <col min="76" max="76" width="43.28515625" bestFit="1" customWidth="1"/>
    <col min="77" max="80" width="4" customWidth="1"/>
    <col min="81" max="81" width="8.7109375" customWidth="1"/>
    <col min="82" max="82" width="6.140625" customWidth="1"/>
    <col min="83" max="86" width="4" customWidth="1"/>
    <col min="87" max="87" width="9.140625" customWidth="1"/>
    <col min="88" max="88" width="6.42578125" customWidth="1"/>
    <col min="89" max="91" width="4" customWidth="1"/>
    <col min="92" max="92" width="3" customWidth="1"/>
    <col min="93" max="93" width="9.42578125" customWidth="1"/>
    <col min="94" max="94" width="46.5703125" bestFit="1" customWidth="1"/>
    <col min="95" max="95" width="39.85546875" bestFit="1" customWidth="1"/>
    <col min="96" max="96" width="2" customWidth="1"/>
    <col min="97" max="97" width="3" customWidth="1"/>
    <col min="98" max="98" width="2" customWidth="1"/>
    <col min="99" max="99" width="8.7109375" customWidth="1"/>
    <col min="100" max="100" width="6.140625" customWidth="1"/>
    <col min="101" max="101" width="3" customWidth="1"/>
    <col min="102" max="103" width="2" customWidth="1"/>
    <col min="104" max="104" width="9.140625" customWidth="1"/>
    <col min="105" max="105" width="6.42578125" customWidth="1"/>
    <col min="106" max="108" width="3" customWidth="1"/>
    <col min="109" max="109" width="9.42578125" customWidth="1"/>
    <col min="110" max="110" width="43" bestFit="1" customWidth="1"/>
    <col min="111" max="111" width="43.28515625" customWidth="1"/>
    <col min="112" max="112" width="9.140625" customWidth="1"/>
    <col min="113" max="113" width="46.5703125" bestFit="1" customWidth="1"/>
    <col min="114" max="114" width="53.5703125" bestFit="1" customWidth="1"/>
    <col min="115" max="115" width="8.7109375" customWidth="1"/>
    <col min="116" max="116" width="6.140625" customWidth="1"/>
    <col min="117" max="117" width="9.140625" customWidth="1"/>
    <col min="118" max="118" width="6.42578125" customWidth="1"/>
    <col min="119" max="119" width="3" customWidth="1"/>
    <col min="120" max="120" width="9.42578125" customWidth="1"/>
    <col min="121" max="121" width="56.7109375" bestFit="1" customWidth="1"/>
    <col min="122" max="122" width="40.28515625" bestFit="1" customWidth="1"/>
    <col min="123" max="123" width="3" customWidth="1"/>
    <col min="124" max="124" width="4" customWidth="1"/>
    <col min="125" max="126" width="3" customWidth="1"/>
    <col min="127" max="127" width="8.7109375" customWidth="1"/>
    <col min="128" max="128" width="6.140625" customWidth="1"/>
    <col min="129" max="129" width="3" customWidth="1"/>
    <col min="130" max="130" width="4" customWidth="1"/>
    <col min="131" max="131" width="3" customWidth="1"/>
    <col min="132" max="132" width="4" customWidth="1"/>
    <col min="133" max="133" width="9.140625" customWidth="1"/>
    <col min="134" max="134" width="6.42578125" customWidth="1"/>
    <col min="135" max="135" width="4" customWidth="1"/>
    <col min="136" max="138" width="3" customWidth="1"/>
    <col min="139" max="139" width="9.42578125" customWidth="1"/>
    <col min="140" max="140" width="43.42578125" bestFit="1" customWidth="1"/>
    <col min="141" max="141" width="76.140625" bestFit="1" customWidth="1"/>
    <col min="142" max="142" width="2" customWidth="1"/>
    <col min="143" max="143" width="9.140625" customWidth="1"/>
    <col min="144" max="144" width="6.42578125" customWidth="1"/>
    <col min="145" max="145" width="9.42578125" bestFit="1" customWidth="1"/>
    <col min="146" max="146" width="79.42578125" bestFit="1" customWidth="1"/>
    <col min="147" max="147" width="40.28515625" customWidth="1"/>
    <col min="148" max="148" width="3" customWidth="1"/>
    <col min="149" max="149" width="4" customWidth="1"/>
    <col min="150" max="150" width="3" customWidth="1"/>
    <col min="151" max="151" width="4" customWidth="1"/>
    <col min="152" max="152" width="8.7109375" customWidth="1"/>
    <col min="153" max="153" width="6.140625" customWidth="1"/>
    <col min="154" max="156" width="4" customWidth="1"/>
    <col min="157" max="157" width="3" customWidth="1"/>
    <col min="158" max="158" width="9.140625" customWidth="1"/>
    <col min="159" max="159" width="6.42578125" customWidth="1"/>
    <col min="160" max="160" width="4" customWidth="1"/>
    <col min="161" max="163" width="3" customWidth="1"/>
    <col min="164" max="164" width="9.42578125" customWidth="1"/>
    <col min="165" max="165" width="43.42578125" bestFit="1" customWidth="1"/>
    <col min="166" max="166" width="41.7109375" customWidth="1"/>
    <col min="167" max="167" width="3" customWidth="1"/>
    <col min="168" max="168" width="2" customWidth="1"/>
    <col min="169" max="169" width="8.7109375" customWidth="1"/>
    <col min="170" max="170" width="6.140625" customWidth="1"/>
    <col min="171" max="173" width="2" customWidth="1"/>
    <col min="174" max="174" width="9.140625" customWidth="1"/>
    <col min="175" max="175" width="6.42578125" customWidth="1"/>
    <col min="176" max="178" width="3" customWidth="1"/>
    <col min="179" max="179" width="9.42578125" customWidth="1"/>
    <col min="180" max="180" width="44.85546875" bestFit="1" customWidth="1"/>
    <col min="181" max="181" width="46.7109375" bestFit="1" customWidth="1"/>
    <col min="182" max="184" width="3" customWidth="1"/>
    <col min="185" max="185" width="8.7109375" customWidth="1"/>
    <col min="186" max="186" width="6.140625" customWidth="1"/>
    <col min="187" max="189" width="3" customWidth="1"/>
    <col min="190" max="190" width="9.140625" customWidth="1"/>
    <col min="191" max="191" width="49.85546875" bestFit="1" customWidth="1"/>
    <col min="192" max="192" width="51.28515625" bestFit="1" customWidth="1"/>
    <col min="193" max="194" width="2" customWidth="1"/>
    <col min="195" max="195" width="8.7109375" customWidth="1"/>
    <col min="196" max="196" width="6.140625" customWidth="1"/>
    <col min="197" max="198" width="2" customWidth="1"/>
    <col min="199" max="199" width="9.140625" bestFit="1" customWidth="1"/>
    <col min="200" max="200" width="54.5703125" bestFit="1" customWidth="1"/>
    <col min="201" max="201" width="11.28515625" customWidth="1"/>
    <col min="202" max="202" width="45.42578125" bestFit="1" customWidth="1"/>
    <col min="203" max="203" width="43.7109375" bestFit="1" customWidth="1"/>
    <col min="204" max="204" width="49.85546875" bestFit="1" customWidth="1"/>
    <col min="205" max="205" width="41.42578125" bestFit="1" customWidth="1"/>
    <col min="206" max="206" width="38" bestFit="1" customWidth="1"/>
    <col min="207" max="208" width="38.42578125" bestFit="1" customWidth="1"/>
    <col min="209" max="209" width="49.42578125" bestFit="1" customWidth="1"/>
    <col min="210" max="210" width="7.85546875" customWidth="1"/>
    <col min="211" max="211" width="46.5703125" bestFit="1" customWidth="1"/>
    <col min="212" max="212" width="45.42578125" bestFit="1" customWidth="1"/>
    <col min="213" max="213" width="43.7109375" bestFit="1" customWidth="1"/>
    <col min="214" max="214" width="41.42578125" bestFit="1" customWidth="1"/>
    <col min="215" max="215" width="38" bestFit="1" customWidth="1"/>
    <col min="216" max="217" width="38.42578125" bestFit="1" customWidth="1"/>
    <col min="218" max="218" width="7.85546875" bestFit="1" customWidth="1"/>
    <col min="219" max="219" width="46.5703125" bestFit="1" customWidth="1"/>
    <col min="220" max="220" width="44.28515625" bestFit="1" customWidth="1"/>
    <col min="221" max="221" width="45.42578125" bestFit="1" customWidth="1"/>
    <col min="222" max="222" width="43.7109375" bestFit="1" customWidth="1"/>
    <col min="223" max="223" width="41.42578125" bestFit="1" customWidth="1"/>
    <col min="224" max="224" width="38" customWidth="1"/>
    <col min="225" max="225" width="38.42578125" bestFit="1" customWidth="1"/>
    <col min="226" max="226" width="38.42578125" customWidth="1"/>
    <col min="227" max="227" width="44.85546875" bestFit="1" customWidth="1"/>
    <col min="228" max="228" width="7.85546875" customWidth="1"/>
    <col min="229" max="229" width="46.5703125" bestFit="1" customWidth="1"/>
    <col min="230" max="230" width="44.28515625" bestFit="1" customWidth="1"/>
    <col min="231" max="231" width="45.42578125" bestFit="1" customWidth="1"/>
    <col min="232" max="232" width="43.7109375" bestFit="1" customWidth="1"/>
    <col min="233" max="233" width="49.85546875" bestFit="1" customWidth="1"/>
    <col min="234" max="234" width="41.42578125" bestFit="1" customWidth="1"/>
    <col min="235" max="235" width="38" bestFit="1" customWidth="1"/>
    <col min="236" max="237" width="38.42578125" bestFit="1" customWidth="1"/>
    <col min="238" max="238" width="39.85546875" bestFit="1" customWidth="1"/>
    <col min="239" max="239" width="44.85546875" bestFit="1" customWidth="1"/>
    <col min="240" max="240" width="7.85546875" bestFit="1" customWidth="1"/>
    <col min="241" max="241" width="46.5703125" bestFit="1" customWidth="1"/>
    <col min="242" max="242" width="44.28515625" bestFit="1" customWidth="1"/>
    <col min="243" max="243" width="45.42578125" bestFit="1" customWidth="1"/>
    <col min="244" max="244" width="43.7109375" bestFit="1" customWidth="1"/>
    <col min="245" max="245" width="49.85546875" bestFit="1" customWidth="1"/>
    <col min="246" max="246" width="41.42578125" bestFit="1" customWidth="1"/>
    <col min="247" max="247" width="38" bestFit="1" customWidth="1"/>
    <col min="248" max="248" width="51.7109375" bestFit="1" customWidth="1"/>
    <col min="249" max="250" width="38.42578125" bestFit="1" customWidth="1"/>
    <col min="251" max="251" width="44.85546875" bestFit="1" customWidth="1"/>
    <col min="252" max="252" width="49.42578125" bestFit="1" customWidth="1"/>
    <col min="253" max="253" width="7.85546875" bestFit="1" customWidth="1"/>
    <col min="254" max="254" width="46.5703125" bestFit="1" customWidth="1"/>
    <col min="255" max="255" width="45.42578125" bestFit="1" customWidth="1"/>
    <col min="256" max="256" width="43.7109375" bestFit="1" customWidth="1"/>
    <col min="257" max="257" width="41.42578125" bestFit="1" customWidth="1"/>
    <col min="258" max="258" width="38" bestFit="1" customWidth="1"/>
    <col min="259" max="260" width="38.42578125" bestFit="1" customWidth="1"/>
    <col min="261" max="261" width="44.85546875" bestFit="1" customWidth="1"/>
    <col min="262" max="262" width="7.85546875" bestFit="1" customWidth="1"/>
    <col min="263" max="263" width="46.5703125" bestFit="1" customWidth="1"/>
    <col min="264" max="264" width="44.28515625" bestFit="1" customWidth="1"/>
    <col min="265" max="265" width="45.42578125" bestFit="1" customWidth="1"/>
    <col min="266" max="266" width="43.7109375" bestFit="1" customWidth="1"/>
    <col min="267" max="267" width="49.85546875" bestFit="1" customWidth="1"/>
    <col min="268" max="268" width="41.42578125" bestFit="1" customWidth="1"/>
    <col min="269" max="269" width="38" bestFit="1" customWidth="1"/>
    <col min="270" max="270" width="41.42578125" bestFit="1" customWidth="1"/>
    <col min="271" max="272" width="38.42578125" bestFit="1" customWidth="1"/>
    <col min="273" max="273" width="39.85546875" bestFit="1" customWidth="1"/>
    <col min="274" max="274" width="44.85546875" bestFit="1" customWidth="1"/>
    <col min="275" max="275" width="49.42578125" bestFit="1" customWidth="1"/>
    <col min="276" max="276" width="7.85546875" bestFit="1" customWidth="1"/>
    <col min="277" max="277" width="46.5703125" bestFit="1" customWidth="1"/>
    <col min="278" max="278" width="44.28515625" bestFit="1" customWidth="1"/>
    <col min="279" max="279" width="45.42578125" bestFit="1" customWidth="1"/>
    <col min="280" max="280" width="43.7109375" bestFit="1" customWidth="1"/>
    <col min="281" max="281" width="49.85546875" bestFit="1" customWidth="1"/>
    <col min="282" max="282" width="41.42578125" bestFit="1" customWidth="1"/>
    <col min="283" max="283" width="38" bestFit="1" customWidth="1"/>
    <col min="284" max="284" width="38.42578125" bestFit="1" customWidth="1"/>
    <col min="285" max="285" width="38.42578125" customWidth="1"/>
    <col min="286" max="286" width="39.85546875" bestFit="1" customWidth="1"/>
    <col min="287" max="287" width="44.85546875" bestFit="1" customWidth="1"/>
    <col min="288" max="288" width="7.85546875" bestFit="1" customWidth="1"/>
    <col min="289" max="289" width="46.5703125" bestFit="1" customWidth="1"/>
    <col min="290" max="290" width="45.42578125" bestFit="1" customWidth="1"/>
    <col min="291" max="291" width="43.7109375" bestFit="1" customWidth="1"/>
    <col min="292" max="292" width="41.42578125" bestFit="1" customWidth="1"/>
    <col min="293" max="293" width="38" bestFit="1" customWidth="1"/>
    <col min="294" max="295" width="38.42578125" bestFit="1" customWidth="1"/>
    <col min="296" max="296" width="39.85546875" bestFit="1" customWidth="1"/>
    <col min="297" max="297" width="44.85546875" bestFit="1" customWidth="1"/>
    <col min="298" max="298" width="7.85546875" bestFit="1" customWidth="1"/>
    <col min="299" max="299" width="46.5703125" bestFit="1" customWidth="1"/>
    <col min="300" max="300" width="44.28515625" bestFit="1" customWidth="1"/>
    <col min="301" max="301" width="45.42578125" bestFit="1" customWidth="1"/>
    <col min="302" max="302" width="43.7109375" bestFit="1" customWidth="1"/>
    <col min="303" max="303" width="49.85546875" bestFit="1" customWidth="1"/>
    <col min="304" max="304" width="41.42578125" bestFit="1" customWidth="1"/>
    <col min="305" max="305" width="38" bestFit="1" customWidth="1"/>
    <col min="306" max="307" width="38.42578125" bestFit="1" customWidth="1"/>
    <col min="308" max="308" width="39.85546875" bestFit="1" customWidth="1"/>
    <col min="309" max="309" width="44.85546875" bestFit="1" customWidth="1"/>
    <col min="310" max="310" width="7.85546875" bestFit="1" customWidth="1"/>
    <col min="311" max="311" width="46.5703125" bestFit="1" customWidth="1"/>
    <col min="312" max="312" width="45.42578125" bestFit="1" customWidth="1"/>
    <col min="313" max="313" width="43.7109375" bestFit="1" customWidth="1"/>
    <col min="314" max="314" width="49.85546875" bestFit="1" customWidth="1"/>
    <col min="315" max="315" width="41.42578125" bestFit="1" customWidth="1"/>
    <col min="316" max="316" width="38" bestFit="1" customWidth="1"/>
    <col min="317" max="318" width="38.42578125" bestFit="1" customWidth="1"/>
    <col min="319" max="319" width="39.85546875" bestFit="1" customWidth="1"/>
    <col min="320" max="320" width="7.85546875" bestFit="1" customWidth="1"/>
    <col min="321" max="321" width="44.28515625" bestFit="1" customWidth="1"/>
    <col min="322" max="322" width="45.42578125" bestFit="1" customWidth="1"/>
    <col min="323" max="323" width="43.7109375" bestFit="1" customWidth="1"/>
    <col min="324" max="324" width="41.42578125" bestFit="1" customWidth="1"/>
    <col min="325" max="325" width="38" bestFit="1" customWidth="1"/>
    <col min="326" max="327" width="38.42578125" bestFit="1" customWidth="1"/>
    <col min="328" max="328" width="7.85546875" bestFit="1" customWidth="1"/>
    <col min="329" max="329" width="11.28515625" bestFit="1" customWidth="1"/>
    <col min="330" max="330" width="38" customWidth="1"/>
    <col min="331" max="331" width="38.42578125" customWidth="1"/>
    <col min="332" max="332" width="74.28515625" bestFit="1" customWidth="1"/>
    <col min="333" max="333" width="38.42578125" bestFit="1" customWidth="1"/>
    <col min="334" max="334" width="39.85546875" customWidth="1"/>
    <col min="335" max="335" width="44.85546875" bestFit="1" customWidth="1"/>
    <col min="336" max="337" width="6.85546875" customWidth="1"/>
    <col min="338" max="338" width="46.5703125" customWidth="1"/>
    <col min="339" max="339" width="45.42578125" customWidth="1"/>
    <col min="340" max="340" width="43.7109375" customWidth="1"/>
    <col min="341" max="341" width="41.42578125" customWidth="1"/>
    <col min="342" max="342" width="38.42578125" customWidth="1"/>
    <col min="343" max="343" width="74.28515625" bestFit="1" customWidth="1"/>
    <col min="344" max="344" width="38.42578125" bestFit="1" customWidth="1"/>
    <col min="345" max="345" width="44.85546875" customWidth="1"/>
    <col min="346" max="346" width="6.85546875" customWidth="1"/>
    <col min="347" max="347" width="46.5703125" bestFit="1" customWidth="1"/>
    <col min="348" max="348" width="45.42578125" customWidth="1"/>
    <col min="349" max="349" width="43.7109375" customWidth="1"/>
    <col min="350" max="350" width="41.42578125" customWidth="1"/>
    <col min="351" max="351" width="38.42578125" customWidth="1"/>
    <col min="352" max="352" width="74.28515625" bestFit="1" customWidth="1"/>
    <col min="353" max="353" width="38.42578125" bestFit="1" customWidth="1"/>
    <col min="354" max="354" width="44.85546875" customWidth="1"/>
    <col min="355" max="355" width="7.85546875" customWidth="1"/>
    <col min="356" max="356" width="46.5703125" bestFit="1" customWidth="1"/>
    <col min="357" max="357" width="44.28515625" customWidth="1"/>
    <col min="358" max="358" width="45.42578125" customWidth="1"/>
    <col min="359" max="359" width="43.7109375" customWidth="1"/>
    <col min="360" max="360" width="41.42578125" customWidth="1"/>
    <col min="361" max="361" width="51.7109375" bestFit="1" customWidth="1"/>
    <col min="362" max="362" width="38.42578125" customWidth="1"/>
    <col min="363" max="363" width="74.28515625" bestFit="1" customWidth="1"/>
    <col min="364" max="364" width="38.42578125" bestFit="1" customWidth="1"/>
    <col min="365" max="365" width="44.85546875" customWidth="1"/>
    <col min="366" max="366" width="49.42578125" bestFit="1" customWidth="1"/>
    <col min="367" max="367" width="7.85546875" customWidth="1"/>
    <col min="368" max="368" width="46.5703125" customWidth="1"/>
    <col min="369" max="369" width="44.28515625" customWidth="1"/>
    <col min="370" max="370" width="45.42578125" customWidth="1"/>
    <col min="371" max="371" width="41.42578125" customWidth="1"/>
    <col min="372" max="372" width="38.42578125" customWidth="1"/>
    <col min="373" max="373" width="74.28515625" bestFit="1" customWidth="1"/>
    <col min="374" max="374" width="38.42578125" bestFit="1" customWidth="1"/>
    <col min="375" max="375" width="39.85546875" customWidth="1"/>
    <col min="376" max="376" width="44.85546875" bestFit="1" customWidth="1"/>
    <col min="377" max="377" width="7.85546875" customWidth="1"/>
    <col min="378" max="378" width="46.5703125" bestFit="1" customWidth="1"/>
    <col min="379" max="379" width="45.42578125" customWidth="1"/>
    <col min="380" max="380" width="49.85546875" bestFit="1" customWidth="1"/>
    <col min="381" max="381" width="41.42578125" customWidth="1"/>
    <col min="382" max="383" width="38.42578125" customWidth="1"/>
    <col min="384" max="384" width="39.85546875" bestFit="1" customWidth="1"/>
    <col min="385" max="385" width="44.85546875" bestFit="1" customWidth="1"/>
    <col min="386" max="386" width="7.85546875" customWidth="1"/>
    <col min="387" max="387" width="46.5703125" bestFit="1" customWidth="1"/>
    <col min="388" max="388" width="44.28515625" customWidth="1"/>
    <col min="389" max="389" width="45.42578125" customWidth="1"/>
    <col min="390" max="390" width="43.7109375" customWidth="1"/>
    <col min="391" max="391" width="41.42578125" customWidth="1"/>
    <col min="392" max="393" width="38.42578125" customWidth="1"/>
    <col min="394" max="394" width="44.85546875" bestFit="1" customWidth="1"/>
    <col min="395" max="395" width="7.85546875" customWidth="1"/>
    <col min="396" max="396" width="46.5703125" bestFit="1" customWidth="1"/>
    <col min="397" max="397" width="45.42578125" customWidth="1"/>
    <col min="398" max="398" width="41.42578125" customWidth="1"/>
    <col min="399" max="400" width="38.42578125" customWidth="1"/>
    <col min="401" max="401" width="44.85546875" bestFit="1" customWidth="1"/>
    <col min="402" max="402" width="49.42578125" bestFit="1" customWidth="1"/>
    <col min="403" max="403" width="7.85546875" customWidth="1"/>
    <col min="404" max="404" width="6.85546875" customWidth="1"/>
    <col min="405" max="405" width="46.5703125" customWidth="1"/>
    <col min="406" max="406" width="44.28515625" customWidth="1"/>
    <col min="407" max="407" width="45.42578125" customWidth="1"/>
    <col min="408" max="408" width="41.42578125" customWidth="1"/>
    <col min="409" max="410" width="38.42578125" customWidth="1"/>
    <col min="411" max="411" width="44.85546875" bestFit="1" customWidth="1"/>
    <col min="412" max="412" width="7.85546875" customWidth="1"/>
    <col min="413" max="413" width="46.5703125" bestFit="1" customWidth="1"/>
    <col min="414" max="414" width="45.42578125" customWidth="1"/>
    <col min="415" max="415" width="41.42578125" customWidth="1"/>
    <col min="416" max="417" width="38.42578125" customWidth="1"/>
    <col min="418" max="418" width="44.85546875" bestFit="1" customWidth="1"/>
    <col min="419" max="419" width="7.85546875" customWidth="1"/>
    <col min="420" max="420" width="46.5703125" bestFit="1" customWidth="1"/>
    <col min="421" max="421" width="45.42578125" customWidth="1"/>
    <col min="422" max="422" width="43.7109375" customWidth="1"/>
    <col min="423" max="423" width="41.42578125" customWidth="1"/>
    <col min="424" max="425" width="38.42578125" customWidth="1"/>
    <col min="426" max="426" width="39.85546875" bestFit="1" customWidth="1"/>
    <col min="427" max="427" width="44.85546875" bestFit="1" customWidth="1"/>
    <col min="428" max="428" width="7.85546875" customWidth="1"/>
    <col min="429" max="429" width="45.42578125" bestFit="1" customWidth="1"/>
    <col min="430" max="430" width="41.42578125" customWidth="1"/>
    <col min="431" max="432" width="38.42578125" customWidth="1"/>
    <col min="433" max="433" width="44.85546875" bestFit="1" customWidth="1"/>
    <col min="434" max="434" width="7.85546875" customWidth="1"/>
    <col min="435" max="435" width="46.5703125" bestFit="1" customWidth="1"/>
    <col min="436" max="436" width="44.28515625" customWidth="1"/>
    <col min="437" max="437" width="45.42578125" customWidth="1"/>
    <col min="438" max="438" width="43.7109375" customWidth="1"/>
    <col min="439" max="439" width="41.42578125" customWidth="1"/>
    <col min="440" max="440" width="38" customWidth="1"/>
    <col min="441" max="441" width="38.42578125" customWidth="1"/>
    <col min="442" max="442" width="38.42578125" bestFit="1" customWidth="1"/>
    <col min="443" max="443" width="7.85546875" customWidth="1"/>
    <col min="444" max="444" width="45.42578125" bestFit="1" customWidth="1"/>
    <col min="445" max="445" width="41.42578125" customWidth="1"/>
    <col min="446" max="447" width="38.42578125" customWidth="1"/>
    <col min="448" max="448" width="7.85546875" customWidth="1"/>
    <col min="449" max="449" width="45.42578125" bestFit="1" customWidth="1"/>
    <col min="450" max="451" width="38.42578125" customWidth="1"/>
    <col min="452" max="452" width="7.85546875" customWidth="1"/>
    <col min="453" max="453" width="6.85546875" customWidth="1"/>
    <col min="454" max="454" width="45.42578125" customWidth="1"/>
    <col min="455" max="455" width="41.42578125" customWidth="1"/>
    <col min="456" max="456" width="38" customWidth="1"/>
    <col min="457" max="457" width="38.42578125" customWidth="1"/>
    <col min="458" max="458" width="38.42578125" bestFit="1" customWidth="1"/>
    <col min="459" max="459" width="44.85546875" bestFit="1" customWidth="1"/>
    <col min="460" max="460" width="7.85546875" customWidth="1"/>
    <col min="461" max="461" width="45.42578125" bestFit="1" customWidth="1"/>
    <col min="462" max="462" width="43.7109375" customWidth="1"/>
    <col min="463" max="463" width="41.42578125" customWidth="1"/>
    <col min="464" max="464" width="38" customWidth="1"/>
    <col min="465" max="465" width="38.42578125" customWidth="1"/>
    <col min="466" max="466" width="38.42578125" bestFit="1" customWidth="1"/>
    <col min="467" max="467" width="44.85546875" bestFit="1" customWidth="1"/>
    <col min="468" max="468" width="49.42578125" bestFit="1" customWidth="1"/>
    <col min="469" max="469" width="7.85546875" customWidth="1"/>
    <col min="470" max="470" width="45.42578125" customWidth="1"/>
    <col min="471" max="471" width="43.7109375" customWidth="1"/>
    <col min="472" max="472" width="41.42578125" customWidth="1"/>
    <col min="473" max="474" width="38.42578125" customWidth="1"/>
    <col min="475" max="475" width="44.85546875" bestFit="1" customWidth="1"/>
    <col min="476" max="476" width="7.85546875" customWidth="1"/>
    <col min="477" max="477" width="46.5703125" bestFit="1" customWidth="1"/>
    <col min="478" max="478" width="44.28515625" customWidth="1"/>
    <col min="479" max="479" width="45.42578125" customWidth="1"/>
    <col min="480" max="480" width="43.7109375" customWidth="1"/>
    <col min="481" max="482" width="41.42578125" customWidth="1"/>
    <col min="483" max="484" width="38.42578125" customWidth="1"/>
    <col min="485" max="485" width="39.85546875" bestFit="1" customWidth="1"/>
    <col min="486" max="486" width="44.85546875" bestFit="1" customWidth="1"/>
    <col min="487" max="487" width="49.42578125" bestFit="1" customWidth="1"/>
    <col min="488" max="488" width="7.85546875" customWidth="1"/>
    <col min="489" max="489" width="46.5703125" customWidth="1"/>
    <col min="490" max="490" width="45.42578125" customWidth="1"/>
    <col min="491" max="491" width="43.7109375" customWidth="1"/>
    <col min="492" max="492" width="41.42578125" customWidth="1"/>
    <col min="493" max="494" width="38.42578125" customWidth="1"/>
    <col min="495" max="495" width="44.85546875" bestFit="1" customWidth="1"/>
    <col min="496" max="496" width="7.85546875" customWidth="1"/>
    <col min="497" max="497" width="46.5703125" bestFit="1" customWidth="1"/>
    <col min="498" max="498" width="45.42578125" customWidth="1"/>
    <col min="499" max="499" width="43.7109375" customWidth="1"/>
    <col min="500" max="500" width="41.42578125" customWidth="1"/>
    <col min="501" max="502" width="38.42578125" customWidth="1"/>
    <col min="503" max="503" width="44.85546875" bestFit="1" customWidth="1"/>
    <col min="504" max="504" width="7.85546875" customWidth="1"/>
    <col min="505" max="505" width="45.42578125" bestFit="1" customWidth="1"/>
    <col min="506" max="506" width="43.7109375" customWidth="1"/>
    <col min="507" max="507" width="41.42578125" customWidth="1"/>
    <col min="508" max="509" width="38.42578125" customWidth="1"/>
    <col min="510" max="510" width="39.85546875" bestFit="1" customWidth="1"/>
    <col min="511" max="511" width="44.85546875" bestFit="1" customWidth="1"/>
    <col min="512" max="512" width="7.85546875" customWidth="1"/>
    <col min="513" max="513" width="6.85546875" customWidth="1"/>
    <col min="514" max="514" width="46.5703125" customWidth="1"/>
    <col min="515" max="515" width="44.28515625" customWidth="1"/>
    <col min="516" max="516" width="45.42578125" bestFit="1" customWidth="1"/>
    <col min="517" max="517" width="43.7109375" customWidth="1"/>
    <col min="518" max="518" width="41.42578125" customWidth="1"/>
    <col min="519" max="519" width="38" customWidth="1"/>
    <col min="520" max="521" width="38.42578125" customWidth="1"/>
    <col min="522" max="522" width="6.85546875" customWidth="1"/>
    <col min="523" max="523" width="46.5703125" bestFit="1" customWidth="1"/>
    <col min="524" max="524" width="45.42578125" bestFit="1" customWidth="1"/>
    <col min="525" max="525" width="43.7109375" customWidth="1"/>
    <col min="526" max="526" width="49.85546875" bestFit="1" customWidth="1"/>
    <col min="527" max="527" width="41.42578125" customWidth="1"/>
    <col min="528" max="528" width="38" customWidth="1"/>
    <col min="529" max="530" width="38.42578125" customWidth="1"/>
    <col min="531" max="531" width="6.85546875" customWidth="1"/>
    <col min="532" max="532" width="46.5703125" bestFit="1" customWidth="1"/>
    <col min="533" max="533" width="45.42578125" bestFit="1" customWidth="1"/>
    <col min="534" max="534" width="43.7109375" customWidth="1"/>
    <col min="535" max="535" width="49.85546875" bestFit="1" customWidth="1"/>
    <col min="536" max="536" width="41.42578125" customWidth="1"/>
    <col min="537" max="537" width="38" customWidth="1"/>
    <col min="538" max="539" width="38.42578125" customWidth="1"/>
    <col min="540" max="540" width="6.85546875" customWidth="1"/>
    <col min="541" max="541" width="46.5703125" bestFit="1" customWidth="1"/>
    <col min="542" max="542" width="45.42578125" bestFit="1" customWidth="1"/>
    <col min="543" max="543" width="43.7109375" customWidth="1"/>
    <col min="544" max="544" width="49.85546875" bestFit="1" customWidth="1"/>
    <col min="545" max="545" width="41.42578125" customWidth="1"/>
    <col min="546" max="546" width="38" customWidth="1"/>
    <col min="547" max="548" width="38.42578125" customWidth="1"/>
    <col min="549" max="549" width="6.85546875" customWidth="1"/>
    <col min="550" max="550" width="46.5703125" bestFit="1" customWidth="1"/>
    <col min="551" max="551" width="45.42578125" bestFit="1" customWidth="1"/>
    <col min="552" max="552" width="43.7109375" customWidth="1"/>
    <col min="553" max="553" width="41.42578125" customWidth="1"/>
    <col min="554" max="554" width="38" customWidth="1"/>
    <col min="555" max="556" width="38.42578125" customWidth="1"/>
    <col min="557" max="557" width="6.85546875" customWidth="1"/>
    <col min="558" max="558" width="45.42578125" bestFit="1" customWidth="1"/>
    <col min="559" max="559" width="43.7109375" bestFit="1" customWidth="1"/>
    <col min="560" max="560" width="41.42578125" customWidth="1"/>
    <col min="561" max="561" width="38" customWidth="1"/>
    <col min="562" max="563" width="38.42578125" customWidth="1"/>
    <col min="564" max="564" width="6.85546875" customWidth="1"/>
    <col min="565" max="565" width="44.28515625" bestFit="1" customWidth="1"/>
    <col min="566" max="566" width="45.42578125" bestFit="1" customWidth="1"/>
    <col min="567" max="567" width="41.42578125" customWidth="1"/>
    <col min="568" max="568" width="51.7109375" bestFit="1" customWidth="1"/>
    <col min="569" max="570" width="38.42578125" customWidth="1"/>
    <col min="571" max="571" width="6.85546875" customWidth="1"/>
    <col min="572" max="572" width="7.85546875" customWidth="1"/>
    <col min="573" max="573" width="44.28515625" bestFit="1" customWidth="1"/>
    <col min="574" max="574" width="45.42578125" customWidth="1"/>
    <col min="575" max="575" width="43.7109375" customWidth="1"/>
    <col min="576" max="576" width="41.42578125" customWidth="1"/>
    <col min="577" max="577" width="51.7109375" bestFit="1" customWidth="1"/>
    <col min="578" max="579" width="38.42578125" customWidth="1"/>
    <col min="580" max="580" width="6.85546875" customWidth="1"/>
    <col min="581" max="581" width="44.28515625" bestFit="1" customWidth="1"/>
    <col min="582" max="582" width="45.42578125" bestFit="1" customWidth="1"/>
    <col min="583" max="583" width="43.7109375" customWidth="1"/>
    <col min="584" max="584" width="41.42578125" customWidth="1"/>
    <col min="585" max="586" width="38.42578125" customWidth="1"/>
    <col min="587" max="587" width="6.85546875" customWidth="1"/>
    <col min="588" max="588" width="45.42578125" bestFit="1" customWidth="1"/>
    <col min="589" max="589" width="41.42578125" bestFit="1" customWidth="1"/>
    <col min="590" max="591" width="38.42578125" customWidth="1"/>
    <col min="592" max="592" width="39.85546875" customWidth="1"/>
    <col min="593" max="593" width="7.85546875" customWidth="1"/>
    <col min="594" max="594" width="45.42578125" bestFit="1" customWidth="1"/>
    <col min="595" max="595" width="41.42578125" bestFit="1" customWidth="1"/>
    <col min="596" max="597" width="38.42578125" customWidth="1"/>
    <col min="598" max="598" width="7.85546875" customWidth="1"/>
    <col min="599" max="599" width="45.42578125" bestFit="1" customWidth="1"/>
    <col min="600" max="600" width="41.42578125" bestFit="1" customWidth="1"/>
    <col min="601" max="601" width="51.7109375" customWidth="1"/>
    <col min="602" max="602" width="38.42578125" customWidth="1"/>
    <col min="603" max="603" width="74.28515625" bestFit="1" customWidth="1"/>
    <col min="604" max="604" width="38.42578125" customWidth="1"/>
    <col min="605" max="605" width="39.85546875" bestFit="1" customWidth="1"/>
    <col min="606" max="606" width="7.85546875" customWidth="1"/>
    <col min="607" max="607" width="45.42578125" bestFit="1" customWidth="1"/>
    <col min="608" max="608" width="41.42578125" bestFit="1" customWidth="1"/>
    <col min="609" max="609" width="38.42578125" customWidth="1"/>
    <col min="610" max="610" width="74.28515625" bestFit="1" customWidth="1"/>
    <col min="611" max="611" width="38.42578125" customWidth="1"/>
    <col min="612" max="612" width="7.85546875" customWidth="1"/>
    <col min="613" max="613" width="46.5703125" customWidth="1"/>
    <col min="614" max="614" width="45.42578125" bestFit="1" customWidth="1"/>
    <col min="615" max="615" width="43.7109375" customWidth="1"/>
    <col min="616" max="616" width="41.42578125" customWidth="1"/>
    <col min="617" max="618" width="38.42578125" customWidth="1"/>
    <col min="619" max="620" width="7.85546875" customWidth="1"/>
    <col min="621" max="621" width="46.5703125" bestFit="1" customWidth="1"/>
    <col min="622" max="622" width="45.42578125" customWidth="1"/>
    <col min="623" max="623" width="43.7109375" customWidth="1"/>
    <col min="624" max="624" width="41.42578125" customWidth="1"/>
    <col min="625" max="626" width="38.42578125" customWidth="1"/>
    <col min="627" max="627" width="7.85546875" customWidth="1"/>
    <col min="628" max="628" width="45.42578125" bestFit="1" customWidth="1"/>
    <col min="629" max="629" width="41.42578125" bestFit="1" customWidth="1"/>
    <col min="630" max="631" width="38.42578125" customWidth="1"/>
    <col min="632" max="632" width="39.85546875" customWidth="1"/>
    <col min="633" max="633" width="7.85546875" customWidth="1"/>
    <col min="634" max="634" width="45.42578125" bestFit="1" customWidth="1"/>
    <col min="635" max="635" width="41.42578125" bestFit="1" customWidth="1"/>
    <col min="636" max="637" width="38.42578125" customWidth="1"/>
    <col min="638" max="638" width="39.85546875" customWidth="1"/>
    <col min="639" max="639" width="7.85546875" customWidth="1"/>
    <col min="640" max="640" width="45.42578125" bestFit="1" customWidth="1"/>
    <col min="641" max="641" width="43.7109375" bestFit="1" customWidth="1"/>
    <col min="642" max="642" width="41.42578125" customWidth="1"/>
    <col min="643" max="644" width="38.42578125" customWidth="1"/>
    <col min="645" max="645" width="7.85546875" customWidth="1"/>
    <col min="646" max="646" width="46.5703125" bestFit="1" customWidth="1"/>
    <col min="647" max="647" width="44.28515625" bestFit="1" customWidth="1"/>
    <col min="648" max="648" width="45.42578125" customWidth="1"/>
    <col min="649" max="649" width="43.7109375" customWidth="1"/>
    <col min="650" max="650" width="41.42578125" customWidth="1"/>
    <col min="651" max="651" width="38" customWidth="1"/>
    <col min="652" max="653" width="38.42578125" customWidth="1"/>
    <col min="654" max="654" width="39.85546875" bestFit="1" customWidth="1"/>
    <col min="655" max="655" width="7.85546875" customWidth="1"/>
    <col min="656" max="656" width="46.5703125" bestFit="1" customWidth="1"/>
    <col min="657" max="657" width="44.28515625" bestFit="1" customWidth="1"/>
    <col min="658" max="658" width="45.42578125" customWidth="1"/>
    <col min="659" max="659" width="43.7109375" customWidth="1"/>
    <col min="660" max="660" width="41.42578125" customWidth="1"/>
    <col min="661" max="662" width="38.42578125" customWidth="1"/>
    <col min="663" max="663" width="7.85546875" customWidth="1"/>
    <col min="664" max="664" width="46.5703125" bestFit="1" customWidth="1"/>
    <col min="665" max="665" width="45.42578125" bestFit="1" customWidth="1"/>
    <col min="666" max="666" width="43.7109375" customWidth="1"/>
    <col min="667" max="667" width="41.42578125" customWidth="1"/>
    <col min="668" max="669" width="38.42578125" customWidth="1"/>
    <col min="670" max="671" width="7.85546875" customWidth="1"/>
    <col min="672" max="672" width="46.5703125" bestFit="1" customWidth="1"/>
    <col min="673" max="673" width="45.42578125" customWidth="1"/>
    <col min="674" max="674" width="43.7109375" customWidth="1"/>
    <col min="675" max="675" width="41.42578125" customWidth="1"/>
    <col min="676" max="676" width="38" customWidth="1"/>
    <col min="677" max="678" width="38.42578125" customWidth="1"/>
    <col min="679" max="679" width="7.85546875" customWidth="1"/>
    <col min="680" max="680" width="46.5703125" bestFit="1" customWidth="1"/>
    <col min="681" max="681" width="45.42578125" bestFit="1" customWidth="1"/>
    <col min="682" max="682" width="43.7109375" customWidth="1"/>
    <col min="683" max="683" width="41.42578125" customWidth="1"/>
    <col min="684" max="684" width="38" customWidth="1"/>
    <col min="685" max="686" width="38.42578125" customWidth="1"/>
    <col min="687" max="687" width="39.85546875" bestFit="1" customWidth="1"/>
    <col min="688" max="688" width="7.85546875" customWidth="1"/>
    <col min="689" max="689" width="44.28515625" bestFit="1" customWidth="1"/>
    <col min="690" max="690" width="45.42578125" bestFit="1" customWidth="1"/>
    <col min="691" max="691" width="43.7109375" customWidth="1"/>
    <col min="692" max="692" width="49.85546875" bestFit="1" customWidth="1"/>
    <col min="693" max="693" width="41.42578125" customWidth="1"/>
    <col min="694" max="694" width="38" customWidth="1"/>
    <col min="695" max="696" width="38.42578125" customWidth="1"/>
    <col min="697" max="697" width="7.85546875" customWidth="1"/>
    <col min="698" max="698" width="46.5703125" bestFit="1" customWidth="1"/>
    <col min="699" max="699" width="45.42578125" bestFit="1" customWidth="1"/>
    <col min="700" max="700" width="43.7109375" customWidth="1"/>
    <col min="701" max="701" width="41.42578125" customWidth="1"/>
    <col min="702" max="702" width="38" customWidth="1"/>
    <col min="703" max="704" width="38.42578125" customWidth="1"/>
    <col min="705" max="705" width="7.85546875" customWidth="1"/>
    <col min="706" max="706" width="46.5703125" bestFit="1" customWidth="1"/>
    <col min="707" max="707" width="44.28515625" bestFit="1" customWidth="1"/>
    <col min="708" max="708" width="45.42578125" customWidth="1"/>
    <col min="709" max="709" width="43.7109375" customWidth="1"/>
    <col min="710" max="710" width="49.85546875" bestFit="1" customWidth="1"/>
    <col min="711" max="711" width="41.42578125" customWidth="1"/>
    <col min="712" max="712" width="38" customWidth="1"/>
    <col min="713" max="714" width="38.42578125" customWidth="1"/>
    <col min="715" max="715" width="7.85546875" customWidth="1"/>
    <col min="716" max="716" width="46.5703125" bestFit="1" customWidth="1"/>
    <col min="717" max="717" width="45.42578125" bestFit="1" customWidth="1"/>
    <col min="718" max="718" width="43.7109375" customWidth="1"/>
    <col min="719" max="719" width="49.85546875" bestFit="1" customWidth="1"/>
    <col min="720" max="720" width="41.42578125" customWidth="1"/>
    <col min="721" max="721" width="38" customWidth="1"/>
    <col min="722" max="723" width="38.42578125" customWidth="1"/>
    <col min="724" max="724" width="39.85546875" bestFit="1" customWidth="1"/>
    <col min="725" max="725" width="7.85546875" customWidth="1"/>
    <col min="726" max="726" width="46.5703125" bestFit="1" customWidth="1"/>
    <col min="727" max="727" width="45.42578125" bestFit="1" customWidth="1"/>
    <col min="728" max="728" width="43.7109375" customWidth="1"/>
    <col min="729" max="729" width="41.42578125" customWidth="1"/>
    <col min="730" max="730" width="38" customWidth="1"/>
    <col min="731" max="732" width="38.42578125" customWidth="1"/>
    <col min="733" max="734" width="7.85546875" customWidth="1"/>
    <col min="735" max="735" width="45.42578125" bestFit="1" customWidth="1"/>
    <col min="736" max="736" width="43.7109375" customWidth="1"/>
    <col min="737" max="737" width="49.85546875" customWidth="1"/>
    <col min="738" max="738" width="41.42578125" customWidth="1"/>
    <col min="739" max="739" width="38" customWidth="1"/>
    <col min="740" max="741" width="38.42578125" customWidth="1"/>
    <col min="742" max="742" width="39.85546875" bestFit="1" customWidth="1"/>
    <col min="743" max="743" width="7.85546875" customWidth="1"/>
    <col min="744" max="744" width="45.42578125" bestFit="1" customWidth="1"/>
    <col min="745" max="745" width="43.7109375" bestFit="1" customWidth="1"/>
    <col min="746" max="746" width="49.85546875" customWidth="1"/>
    <col min="747" max="747" width="41.42578125" customWidth="1"/>
    <col min="748" max="748" width="38" customWidth="1"/>
    <col min="749" max="750" width="38.42578125" customWidth="1"/>
    <col min="751" max="751" width="7.85546875" customWidth="1"/>
    <col min="752" max="752" width="44.28515625" bestFit="1" customWidth="1"/>
    <col min="753" max="753" width="45.42578125" bestFit="1" customWidth="1"/>
    <col min="754" max="754" width="43.7109375" customWidth="1"/>
    <col min="755" max="755" width="41.42578125" customWidth="1"/>
    <col min="756" max="756" width="38" customWidth="1"/>
    <col min="757" max="758" width="38.42578125" customWidth="1"/>
    <col min="759" max="760" width="7.85546875" customWidth="1"/>
    <col min="761" max="761" width="11.28515625" customWidth="1"/>
    <col min="762" max="763" width="7.85546875" customWidth="1"/>
    <col min="764" max="764" width="9.42578125" bestFit="1" customWidth="1"/>
    <col min="765" max="765" width="11.28515625" bestFit="1" customWidth="1"/>
  </cols>
  <sheetData>
    <row r="2" spans="1:23" x14ac:dyDescent="0.25">
      <c r="B2"/>
    </row>
    <row r="3" spans="1:23" x14ac:dyDescent="0.25">
      <c r="B3"/>
      <c r="C3"/>
      <c r="D3"/>
      <c r="E3"/>
      <c r="F3"/>
      <c r="G3"/>
      <c r="H3"/>
      <c r="I3"/>
      <c r="J3"/>
      <c r="K3"/>
      <c r="L3"/>
      <c r="M3"/>
      <c r="N3"/>
      <c r="O3"/>
      <c r="P3"/>
      <c r="Q3"/>
    </row>
    <row r="4" spans="1:23" x14ac:dyDescent="0.25">
      <c r="B4"/>
      <c r="C4"/>
      <c r="R4" s="22"/>
      <c r="S4" s="22"/>
      <c r="T4" s="22"/>
      <c r="U4" s="22"/>
      <c r="V4" s="22"/>
      <c r="W4" s="22"/>
    </row>
    <row r="5" spans="1:23" x14ac:dyDescent="0.25">
      <c r="B5"/>
      <c r="C5"/>
      <c r="D5"/>
      <c r="E5"/>
      <c r="F5"/>
      <c r="G5"/>
      <c r="H5"/>
      <c r="I5"/>
      <c r="J5"/>
      <c r="K5"/>
      <c r="L5"/>
      <c r="M5"/>
      <c r="N5"/>
      <c r="O5"/>
      <c r="P5"/>
      <c r="Q5"/>
      <c r="W5" s="22"/>
    </row>
    <row r="6" spans="1:23" x14ac:dyDescent="0.25">
      <c r="A6" s="22"/>
      <c r="B6"/>
      <c r="C6"/>
      <c r="D6"/>
      <c r="E6"/>
      <c r="F6"/>
      <c r="G6"/>
      <c r="H6"/>
      <c r="I6"/>
      <c r="J6"/>
      <c r="K6"/>
      <c r="L6"/>
      <c r="M6"/>
      <c r="N6"/>
      <c r="O6"/>
      <c r="P6"/>
      <c r="Q6"/>
      <c r="W6" s="22"/>
    </row>
    <row r="7" spans="1:23" x14ac:dyDescent="0.25">
      <c r="A7" s="23"/>
      <c r="B7" s="24"/>
      <c r="C7" s="24"/>
      <c r="D7" s="24"/>
      <c r="E7" s="24"/>
      <c r="F7" s="24"/>
      <c r="G7" s="24"/>
      <c r="H7" s="24"/>
      <c r="I7" s="24"/>
      <c r="J7" s="24"/>
      <c r="K7" s="24"/>
      <c r="L7" s="24"/>
      <c r="M7" s="24"/>
      <c r="N7" s="24"/>
      <c r="O7" s="24"/>
      <c r="P7" s="24"/>
      <c r="Q7" s="24"/>
      <c r="R7" s="24"/>
      <c r="S7" s="24"/>
      <c r="T7" s="24"/>
      <c r="U7" s="24"/>
      <c r="V7" s="24"/>
      <c r="W7" s="24"/>
    </row>
    <row r="8" spans="1:23" x14ac:dyDescent="0.25">
      <c r="A8" s="23"/>
      <c r="B8" s="24"/>
      <c r="C8" s="24"/>
      <c r="D8" s="24"/>
      <c r="E8" s="24"/>
      <c r="F8" s="24"/>
      <c r="G8" s="24"/>
      <c r="H8" s="24"/>
      <c r="I8" s="24"/>
      <c r="J8" s="24"/>
      <c r="K8" s="24"/>
      <c r="L8" s="24"/>
      <c r="M8" s="24"/>
      <c r="N8" s="24"/>
      <c r="O8" s="24"/>
      <c r="P8" s="24"/>
      <c r="Q8" s="24"/>
      <c r="R8" s="24"/>
      <c r="S8" s="24"/>
      <c r="T8" s="24"/>
      <c r="U8" s="24"/>
      <c r="V8" s="24"/>
      <c r="W8" s="24"/>
    </row>
    <row r="9" spans="1:23" x14ac:dyDescent="0.25">
      <c r="A9" s="23"/>
      <c r="B9" s="24"/>
      <c r="C9" s="24"/>
      <c r="D9" s="24"/>
      <c r="E9" s="24"/>
      <c r="F9" s="24"/>
      <c r="G9" s="24"/>
      <c r="H9" s="24"/>
      <c r="I9" s="24"/>
      <c r="J9" s="24"/>
      <c r="K9" s="24"/>
      <c r="L9" s="24"/>
      <c r="M9" s="24"/>
      <c r="N9" s="24"/>
      <c r="O9" s="24"/>
      <c r="P9" s="24"/>
      <c r="Q9" s="24"/>
      <c r="R9" s="24"/>
      <c r="S9" s="24"/>
      <c r="T9" s="24"/>
      <c r="U9" s="24"/>
      <c r="V9" s="24"/>
      <c r="W9" s="24"/>
    </row>
    <row r="10" spans="1:23" x14ac:dyDescent="0.25">
      <c r="A10" s="23"/>
      <c r="B10" s="24"/>
      <c r="C10" s="24"/>
      <c r="D10" s="24"/>
      <c r="E10" s="24"/>
      <c r="F10" s="24"/>
      <c r="G10" s="24"/>
      <c r="H10" s="24"/>
      <c r="I10" s="24"/>
      <c r="J10" s="24"/>
      <c r="K10" s="24"/>
      <c r="L10" s="24"/>
      <c r="M10" s="24"/>
      <c r="N10" s="24"/>
      <c r="O10" s="24"/>
      <c r="P10" s="24"/>
      <c r="Q10" s="24"/>
      <c r="R10" s="24"/>
      <c r="S10" s="24"/>
      <c r="T10" s="24"/>
      <c r="U10" s="24"/>
      <c r="V10" s="24"/>
      <c r="W10" s="24"/>
    </row>
    <row r="11" spans="1:23" x14ac:dyDescent="0.25">
      <c r="A11" s="23"/>
      <c r="B11" s="24"/>
      <c r="C11" s="24"/>
      <c r="D11" s="24"/>
      <c r="E11" s="24"/>
      <c r="F11" s="24"/>
      <c r="G11" s="24"/>
      <c r="H11" s="24"/>
      <c r="I11" s="24"/>
      <c r="J11" s="24"/>
      <c r="K11" s="24"/>
      <c r="L11" s="24"/>
      <c r="M11" s="24"/>
      <c r="N11" s="24"/>
      <c r="O11" s="24"/>
      <c r="P11" s="24"/>
      <c r="Q11" s="24"/>
      <c r="R11" s="24"/>
      <c r="S11" s="24"/>
      <c r="T11" s="24"/>
      <c r="U11" s="24"/>
      <c r="V11" s="24"/>
      <c r="W11" s="24"/>
    </row>
    <row r="12" spans="1:23" x14ac:dyDescent="0.25">
      <c r="A12" s="23"/>
      <c r="B12" s="24"/>
      <c r="C12" s="24"/>
      <c r="D12" s="24"/>
      <c r="E12" s="24"/>
      <c r="F12" s="24"/>
      <c r="G12" s="24"/>
      <c r="H12" s="24"/>
      <c r="I12" s="24"/>
      <c r="J12" s="24"/>
      <c r="K12" s="24"/>
      <c r="L12" s="24"/>
      <c r="M12" s="24"/>
      <c r="N12" s="24"/>
      <c r="O12" s="24"/>
      <c r="P12" s="24"/>
      <c r="Q12" s="24"/>
      <c r="R12" s="24"/>
      <c r="S12" s="24"/>
      <c r="T12" s="24"/>
      <c r="U12" s="24"/>
      <c r="V12" s="24"/>
      <c r="W12" s="24"/>
    </row>
    <row r="13" spans="1:23" x14ac:dyDescent="0.25">
      <c r="A13" s="23"/>
      <c r="B13" s="24"/>
      <c r="C13" s="24"/>
      <c r="D13" s="24"/>
      <c r="E13" s="24"/>
      <c r="F13" s="24"/>
      <c r="G13" s="24"/>
      <c r="H13" s="24"/>
      <c r="I13" s="24"/>
      <c r="J13" s="24"/>
      <c r="K13" s="24"/>
      <c r="L13" s="24"/>
      <c r="M13" s="24"/>
      <c r="N13" s="24"/>
      <c r="O13" s="24"/>
      <c r="P13" s="24"/>
      <c r="Q13" s="24"/>
      <c r="R13" s="24"/>
      <c r="S13" s="24"/>
      <c r="T13" s="24"/>
      <c r="U13" s="24"/>
      <c r="V13" s="24"/>
      <c r="W13" s="24"/>
    </row>
    <row r="14" spans="1:23" x14ac:dyDescent="0.25">
      <c r="B14"/>
      <c r="C14"/>
      <c r="D14"/>
      <c r="E14"/>
      <c r="F14"/>
      <c r="G14"/>
      <c r="H14"/>
      <c r="I14"/>
      <c r="J14"/>
      <c r="K14"/>
      <c r="L14"/>
      <c r="M14"/>
      <c r="N14"/>
      <c r="O14"/>
      <c r="P14"/>
      <c r="Q14"/>
    </row>
    <row r="15" spans="1:23" x14ac:dyDescent="0.25">
      <c r="B15"/>
      <c r="C15"/>
      <c r="D15"/>
      <c r="E15"/>
      <c r="F15"/>
      <c r="G15"/>
      <c r="H15"/>
      <c r="I15"/>
      <c r="J15"/>
      <c r="K15"/>
      <c r="L15"/>
      <c r="M15"/>
      <c r="N15"/>
      <c r="O15"/>
      <c r="P15"/>
      <c r="Q15"/>
    </row>
    <row r="16" spans="1:23" x14ac:dyDescent="0.25">
      <c r="B16"/>
      <c r="C16"/>
      <c r="D16"/>
      <c r="E16"/>
      <c r="F16"/>
      <c r="G16"/>
      <c r="H16"/>
      <c r="I16"/>
      <c r="J16"/>
      <c r="K16"/>
      <c r="L16"/>
      <c r="M16"/>
      <c r="N16"/>
      <c r="O16"/>
      <c r="P16"/>
      <c r="Q16"/>
    </row>
    <row r="17" spans="1:20" x14ac:dyDescent="0.25">
      <c r="B17"/>
      <c r="C17"/>
      <c r="D17"/>
      <c r="E17"/>
      <c r="F17"/>
      <c r="G17"/>
      <c r="H17"/>
      <c r="I17"/>
      <c r="J17"/>
      <c r="K17"/>
      <c r="L17"/>
      <c r="M17"/>
      <c r="N17"/>
      <c r="O17"/>
      <c r="P17"/>
      <c r="Q17"/>
    </row>
    <row r="18" spans="1:20" x14ac:dyDescent="0.25">
      <c r="B18"/>
      <c r="C18"/>
      <c r="D18"/>
      <c r="E18"/>
      <c r="F18"/>
      <c r="G18"/>
      <c r="H18"/>
      <c r="I18"/>
      <c r="J18"/>
      <c r="K18"/>
      <c r="L18"/>
      <c r="M18"/>
      <c r="N18"/>
      <c r="O18"/>
      <c r="P18"/>
      <c r="Q18"/>
    </row>
    <row r="19" spans="1:20" x14ac:dyDescent="0.25">
      <c r="B19"/>
      <c r="C19"/>
      <c r="D19"/>
      <c r="E19"/>
      <c r="F19"/>
      <c r="G19"/>
      <c r="H19"/>
      <c r="I19"/>
      <c r="J19"/>
      <c r="K19"/>
      <c r="L19"/>
      <c r="M19"/>
      <c r="N19"/>
      <c r="O19"/>
      <c r="P19"/>
      <c r="Q19"/>
      <c r="R19" s="24"/>
      <c r="T19" s="24"/>
    </row>
    <row r="20" spans="1:20" x14ac:dyDescent="0.25">
      <c r="B20"/>
      <c r="C20"/>
      <c r="D20"/>
      <c r="E20"/>
      <c r="F20"/>
      <c r="G20"/>
      <c r="H20"/>
      <c r="I20"/>
      <c r="J20"/>
      <c r="K20"/>
      <c r="L20"/>
      <c r="M20"/>
      <c r="N20"/>
      <c r="O20"/>
      <c r="P20"/>
      <c r="Q20"/>
      <c r="R20" s="24"/>
      <c r="T20" s="24"/>
    </row>
    <row r="21" spans="1:20" x14ac:dyDescent="0.25">
      <c r="B21"/>
      <c r="C21"/>
      <c r="D21"/>
      <c r="E21"/>
      <c r="F21"/>
      <c r="G21"/>
      <c r="H21"/>
      <c r="I21"/>
      <c r="J21"/>
      <c r="K21"/>
      <c r="L21"/>
      <c r="M21"/>
      <c r="N21"/>
      <c r="O21"/>
      <c r="P21"/>
      <c r="Q21"/>
      <c r="R21" s="24"/>
      <c r="T21" s="24"/>
    </row>
    <row r="22" spans="1:20" x14ac:dyDescent="0.25">
      <c r="B22"/>
      <c r="C22"/>
      <c r="D22"/>
      <c r="E22"/>
      <c r="F22"/>
      <c r="G22"/>
      <c r="H22"/>
      <c r="I22"/>
      <c r="J22"/>
      <c r="K22"/>
      <c r="L22"/>
      <c r="M22"/>
      <c r="N22"/>
      <c r="O22"/>
      <c r="P22"/>
      <c r="Q22"/>
      <c r="R22" s="24"/>
      <c r="T22" s="24"/>
    </row>
    <row r="23" spans="1:20" x14ac:dyDescent="0.25">
      <c r="B23"/>
      <c r="C23"/>
      <c r="D23"/>
      <c r="E23"/>
      <c r="F23"/>
      <c r="G23"/>
      <c r="H23"/>
      <c r="I23"/>
      <c r="J23"/>
      <c r="K23"/>
      <c r="L23"/>
      <c r="M23"/>
      <c r="N23"/>
      <c r="O23"/>
      <c r="P23"/>
      <c r="Q23"/>
      <c r="R23" s="24"/>
      <c r="T23" s="24"/>
    </row>
    <row r="24" spans="1:20" x14ac:dyDescent="0.25">
      <c r="B24"/>
      <c r="C24"/>
      <c r="D24"/>
      <c r="E24"/>
      <c r="F24"/>
      <c r="G24"/>
      <c r="H24"/>
      <c r="I24"/>
      <c r="J24"/>
      <c r="K24"/>
      <c r="L24"/>
      <c r="M24"/>
      <c r="N24"/>
      <c r="O24"/>
      <c r="P24"/>
      <c r="Q24"/>
      <c r="R24" s="24"/>
      <c r="T24" s="24"/>
    </row>
    <row r="25" spans="1:20" x14ac:dyDescent="0.25">
      <c r="B25"/>
      <c r="C25"/>
      <c r="D25"/>
      <c r="E25"/>
      <c r="F25"/>
      <c r="G25"/>
      <c r="H25"/>
      <c r="I25"/>
      <c r="J25"/>
      <c r="K25"/>
      <c r="L25"/>
      <c r="M25"/>
      <c r="N25"/>
      <c r="O25"/>
      <c r="P25"/>
      <c r="Q25"/>
      <c r="R25" s="24"/>
      <c r="T25" s="24"/>
    </row>
    <row r="26" spans="1:20" x14ac:dyDescent="0.25">
      <c r="B26"/>
      <c r="C26"/>
      <c r="D26"/>
      <c r="E26"/>
      <c r="F26"/>
      <c r="G26"/>
      <c r="H26"/>
      <c r="I26"/>
      <c r="J26"/>
      <c r="K26"/>
      <c r="L26"/>
      <c r="M26"/>
      <c r="N26"/>
      <c r="O26"/>
      <c r="P26"/>
      <c r="Q26"/>
    </row>
    <row r="27" spans="1:20" x14ac:dyDescent="0.25">
      <c r="B27" s="29" t="s">
        <v>255</v>
      </c>
      <c r="C27" s="29"/>
      <c r="D27" s="29"/>
      <c r="E27" s="29"/>
      <c r="F27" s="29"/>
      <c r="G27" s="29" t="s">
        <v>254</v>
      </c>
      <c r="H27" s="29"/>
      <c r="I27" s="29"/>
      <c r="J27" s="29"/>
      <c r="K27" s="29" t="s">
        <v>256</v>
      </c>
      <c r="L27" s="29"/>
      <c r="M27" s="29"/>
      <c r="N27" s="29" t="s">
        <v>1</v>
      </c>
      <c r="O27" s="29"/>
      <c r="P27"/>
      <c r="Q27"/>
    </row>
    <row r="28" spans="1:20" x14ac:dyDescent="0.25">
      <c r="A28" t="s">
        <v>0</v>
      </c>
      <c r="B28" s="29">
        <v>1</v>
      </c>
      <c r="C28" s="29">
        <v>2</v>
      </c>
      <c r="D28" s="29">
        <v>3</v>
      </c>
      <c r="E28" s="29">
        <v>4</v>
      </c>
      <c r="F28" s="29">
        <v>5</v>
      </c>
      <c r="G28" s="29">
        <v>6</v>
      </c>
      <c r="H28" s="29">
        <v>7</v>
      </c>
      <c r="I28" s="29">
        <v>8</v>
      </c>
      <c r="J28" s="29">
        <v>9</v>
      </c>
      <c r="K28" s="29">
        <v>10</v>
      </c>
      <c r="L28" s="29">
        <v>11</v>
      </c>
      <c r="M28" s="29">
        <v>12</v>
      </c>
      <c r="N28" s="29">
        <v>13</v>
      </c>
      <c r="O28" s="29">
        <v>14</v>
      </c>
      <c r="P28" s="25">
        <v>15</v>
      </c>
      <c r="Q28"/>
    </row>
    <row r="29" spans="1:20" x14ac:dyDescent="0.25">
      <c r="A29" s="92" t="s">
        <v>59</v>
      </c>
      <c r="B29" s="92">
        <v>8</v>
      </c>
      <c r="C29" s="92">
        <v>8</v>
      </c>
      <c r="D29" s="92">
        <v>30</v>
      </c>
      <c r="E29" s="92">
        <v>27</v>
      </c>
      <c r="F29" s="92">
        <v>4</v>
      </c>
      <c r="G29" s="92"/>
      <c r="H29" s="92">
        <v>56</v>
      </c>
      <c r="I29" s="92">
        <v>9</v>
      </c>
      <c r="J29" s="92">
        <v>9</v>
      </c>
      <c r="K29" s="92">
        <v>7</v>
      </c>
      <c r="L29" s="92">
        <v>1</v>
      </c>
      <c r="M29" s="92">
        <v>12</v>
      </c>
      <c r="N29" s="92">
        <v>19</v>
      </c>
      <c r="O29" s="92">
        <v>5</v>
      </c>
      <c r="P29" s="24">
        <v>15</v>
      </c>
      <c r="Q29"/>
    </row>
    <row r="30" spans="1:20" x14ac:dyDescent="0.25">
      <c r="A30" s="92" t="s">
        <v>91</v>
      </c>
      <c r="B30" s="92">
        <v>5</v>
      </c>
      <c r="C30" s="92">
        <v>5</v>
      </c>
      <c r="D30" s="92">
        <v>4</v>
      </c>
      <c r="E30" s="92">
        <v>19</v>
      </c>
      <c r="F30" s="92">
        <v>7</v>
      </c>
      <c r="G30" s="92">
        <v>16</v>
      </c>
      <c r="H30" s="92">
        <v>7</v>
      </c>
      <c r="I30" s="92">
        <v>2</v>
      </c>
      <c r="J30" s="92">
        <v>13</v>
      </c>
      <c r="K30" s="92">
        <v>16</v>
      </c>
      <c r="L30" s="92">
        <v>3</v>
      </c>
      <c r="M30" s="92">
        <v>8</v>
      </c>
      <c r="N30" s="92">
        <v>31</v>
      </c>
      <c r="O30" s="92">
        <v>49</v>
      </c>
      <c r="P30" s="24">
        <v>14</v>
      </c>
      <c r="Q30"/>
    </row>
    <row r="31" spans="1:20" x14ac:dyDescent="0.25">
      <c r="A31" s="92" t="s">
        <v>130</v>
      </c>
      <c r="B31" s="92">
        <v>3</v>
      </c>
      <c r="C31" s="92">
        <v>5</v>
      </c>
      <c r="D31" s="92"/>
      <c r="E31" s="92">
        <v>15</v>
      </c>
      <c r="F31" s="92">
        <v>4</v>
      </c>
      <c r="G31" s="92">
        <v>13</v>
      </c>
      <c r="H31" s="92"/>
      <c r="I31" s="92">
        <v>1</v>
      </c>
      <c r="J31" s="92">
        <v>2</v>
      </c>
      <c r="K31" s="92">
        <v>14</v>
      </c>
      <c r="L31" s="92"/>
      <c r="M31" s="92">
        <v>1</v>
      </c>
      <c r="N31" s="92">
        <v>25</v>
      </c>
      <c r="O31" s="92">
        <v>18</v>
      </c>
      <c r="P31" s="24">
        <v>4</v>
      </c>
      <c r="Q31"/>
    </row>
    <row r="32" spans="1:20" x14ac:dyDescent="0.25">
      <c r="A32" s="92" t="s">
        <v>250</v>
      </c>
      <c r="B32" s="92"/>
      <c r="C32" s="92">
        <v>3</v>
      </c>
      <c r="D32" s="92">
        <v>14</v>
      </c>
      <c r="E32" s="92">
        <v>13</v>
      </c>
      <c r="F32" s="92">
        <v>11</v>
      </c>
      <c r="G32" s="92">
        <v>58</v>
      </c>
      <c r="H32" s="92">
        <v>38</v>
      </c>
      <c r="I32" s="92">
        <v>12</v>
      </c>
      <c r="J32" s="92">
        <v>38</v>
      </c>
      <c r="K32" s="92">
        <v>2</v>
      </c>
      <c r="L32" s="92">
        <v>17</v>
      </c>
      <c r="M32" s="92">
        <v>6</v>
      </c>
      <c r="N32" s="92">
        <v>80</v>
      </c>
      <c r="O32" s="92">
        <v>124</v>
      </c>
      <c r="P32" s="24">
        <v>70</v>
      </c>
      <c r="Q32"/>
    </row>
    <row r="33" spans="1:17" x14ac:dyDescent="0.25">
      <c r="A33" s="23" t="s">
        <v>306</v>
      </c>
      <c r="B33" s="24"/>
      <c r="C33" s="24"/>
      <c r="D33" s="24"/>
      <c r="E33" s="24"/>
      <c r="F33" s="24"/>
      <c r="G33" s="24">
        <v>1</v>
      </c>
      <c r="H33" s="24"/>
      <c r="I33" s="24"/>
      <c r="J33" s="24"/>
      <c r="K33" s="24">
        <v>1</v>
      </c>
      <c r="L33" s="24"/>
      <c r="M33" s="24"/>
      <c r="N33" s="24"/>
      <c r="O33" s="24"/>
      <c r="P33" s="24">
        <v>1</v>
      </c>
      <c r="Q33"/>
    </row>
    <row r="34" spans="1:17" x14ac:dyDescent="0.25">
      <c r="A34" s="23" t="s">
        <v>307</v>
      </c>
      <c r="B34" s="24"/>
      <c r="C34" s="24"/>
      <c r="D34" s="24"/>
      <c r="E34" s="24">
        <v>1</v>
      </c>
      <c r="F34" s="24">
        <v>2</v>
      </c>
      <c r="G34" s="24">
        <v>4</v>
      </c>
      <c r="H34" s="24">
        <v>1</v>
      </c>
      <c r="I34" s="24">
        <v>1</v>
      </c>
      <c r="J34" s="24">
        <v>1</v>
      </c>
      <c r="K34" s="24"/>
      <c r="L34" s="24">
        <v>2</v>
      </c>
      <c r="M34" s="24"/>
      <c r="N34" s="24">
        <v>6</v>
      </c>
      <c r="O34" s="24">
        <v>3</v>
      </c>
      <c r="P34" s="24">
        <v>7</v>
      </c>
      <c r="Q34"/>
    </row>
    <row r="35" spans="1:17" x14ac:dyDescent="0.25">
      <c r="B35"/>
      <c r="C35"/>
      <c r="D35"/>
      <c r="E35"/>
      <c r="F35"/>
      <c r="G35"/>
      <c r="H35"/>
      <c r="I35"/>
      <c r="J35"/>
      <c r="K35"/>
      <c r="L35"/>
      <c r="M35"/>
      <c r="N35"/>
      <c r="O35"/>
      <c r="P35"/>
      <c r="Q35"/>
    </row>
    <row r="36" spans="1:17" x14ac:dyDescent="0.25">
      <c r="B36"/>
      <c r="C36"/>
      <c r="D36"/>
      <c r="E36"/>
      <c r="F36"/>
      <c r="G36"/>
      <c r="H36"/>
      <c r="I36"/>
      <c r="J36"/>
      <c r="K36"/>
      <c r="L36"/>
      <c r="M36"/>
      <c r="N36"/>
      <c r="O36"/>
      <c r="P36"/>
      <c r="Q36"/>
    </row>
    <row r="37" spans="1:17" x14ac:dyDescent="0.25">
      <c r="B37"/>
      <c r="C37"/>
      <c r="D37"/>
      <c r="E37"/>
      <c r="F37"/>
      <c r="G37"/>
      <c r="H37"/>
      <c r="I37"/>
      <c r="J37"/>
      <c r="K37"/>
      <c r="L37"/>
      <c r="M37"/>
      <c r="N37"/>
      <c r="O37"/>
      <c r="P37"/>
      <c r="Q37"/>
    </row>
    <row r="38" spans="1:17" x14ac:dyDescent="0.25">
      <c r="B38"/>
      <c r="C38"/>
      <c r="D38"/>
      <c r="E38"/>
      <c r="F38"/>
      <c r="G38"/>
      <c r="H38"/>
      <c r="I38"/>
      <c r="J38"/>
      <c r="K38"/>
      <c r="L38"/>
      <c r="M38"/>
      <c r="N38"/>
      <c r="O38"/>
      <c r="P38"/>
      <c r="Q38"/>
    </row>
    <row r="39" spans="1:17" x14ac:dyDescent="0.25">
      <c r="B39"/>
      <c r="C39"/>
      <c r="D39"/>
      <c r="E39"/>
      <c r="F39"/>
      <c r="G39"/>
      <c r="H39"/>
      <c r="I39"/>
      <c r="J39"/>
      <c r="K39"/>
      <c r="L39"/>
      <c r="M39"/>
      <c r="N39"/>
      <c r="O39"/>
      <c r="P39"/>
      <c r="Q39"/>
    </row>
    <row r="40" spans="1:17" x14ac:dyDescent="0.25">
      <c r="B40"/>
      <c r="C40"/>
      <c r="D40"/>
      <c r="E40"/>
      <c r="F40"/>
      <c r="G40"/>
      <c r="H40"/>
      <c r="I40"/>
      <c r="J40"/>
      <c r="K40"/>
      <c r="L40"/>
      <c r="M40"/>
      <c r="N40"/>
      <c r="O40"/>
      <c r="P40"/>
      <c r="Q40"/>
    </row>
    <row r="41" spans="1:17" x14ac:dyDescent="0.25">
      <c r="B41"/>
      <c r="C41"/>
      <c r="D41"/>
      <c r="E41"/>
      <c r="F41"/>
      <c r="G41"/>
      <c r="H41"/>
      <c r="I41"/>
      <c r="J41"/>
      <c r="K41"/>
      <c r="L41"/>
      <c r="M41"/>
      <c r="N41"/>
      <c r="O41"/>
      <c r="P41"/>
      <c r="Q41"/>
    </row>
    <row r="42" spans="1:17" x14ac:dyDescent="0.25">
      <c r="B42"/>
      <c r="C42"/>
      <c r="D42"/>
      <c r="E42"/>
      <c r="F42"/>
      <c r="G42"/>
      <c r="H42"/>
      <c r="I42"/>
      <c r="J42"/>
      <c r="K42"/>
      <c r="L42"/>
      <c r="M42"/>
      <c r="N42"/>
      <c r="O42"/>
      <c r="P42"/>
      <c r="Q42"/>
    </row>
    <row r="43" spans="1:17" x14ac:dyDescent="0.25">
      <c r="B43"/>
      <c r="C43"/>
      <c r="D43"/>
      <c r="E43"/>
      <c r="F43"/>
      <c r="G43"/>
      <c r="H43"/>
      <c r="I43"/>
      <c r="J43"/>
      <c r="K43"/>
      <c r="L43"/>
      <c r="M43"/>
      <c r="N43"/>
      <c r="O43"/>
      <c r="P43"/>
      <c r="Q43"/>
    </row>
    <row r="44" spans="1:17" x14ac:dyDescent="0.25">
      <c r="B44"/>
      <c r="C44"/>
      <c r="D44"/>
      <c r="E44"/>
      <c r="F44"/>
      <c r="G44"/>
      <c r="H44"/>
      <c r="I44"/>
      <c r="J44"/>
      <c r="K44"/>
      <c r="L44"/>
      <c r="M44"/>
      <c r="N44"/>
      <c r="O44"/>
      <c r="P44"/>
      <c r="Q44"/>
    </row>
    <row r="45" spans="1:17" x14ac:dyDescent="0.25">
      <c r="B45"/>
      <c r="C45"/>
      <c r="D45"/>
      <c r="E45"/>
      <c r="F45"/>
      <c r="G45"/>
      <c r="H45"/>
      <c r="I45"/>
      <c r="J45"/>
      <c r="K45"/>
      <c r="L45"/>
      <c r="M45"/>
      <c r="N45"/>
      <c r="O45"/>
      <c r="P45"/>
      <c r="Q45"/>
    </row>
    <row r="46" spans="1:17" x14ac:dyDescent="0.25">
      <c r="B46"/>
      <c r="C46"/>
      <c r="D46"/>
      <c r="E46"/>
      <c r="F46"/>
      <c r="G46"/>
      <c r="H46"/>
      <c r="I46"/>
      <c r="J46"/>
      <c r="K46"/>
      <c r="L46"/>
      <c r="M46"/>
      <c r="N46"/>
      <c r="O46"/>
      <c r="P46"/>
      <c r="Q46"/>
    </row>
    <row r="47" spans="1:17" x14ac:dyDescent="0.25">
      <c r="B47"/>
      <c r="C47"/>
      <c r="D47"/>
      <c r="E47"/>
      <c r="F47"/>
      <c r="G47"/>
      <c r="H47"/>
      <c r="I47"/>
      <c r="J47"/>
      <c r="K47"/>
      <c r="L47"/>
      <c r="M47"/>
      <c r="N47"/>
      <c r="O47"/>
      <c r="P47"/>
      <c r="Q47"/>
    </row>
    <row r="48" spans="1:17" x14ac:dyDescent="0.25">
      <c r="B48"/>
      <c r="C48"/>
      <c r="D48"/>
      <c r="E48"/>
      <c r="F48"/>
      <c r="G48"/>
      <c r="H48"/>
      <c r="I48"/>
      <c r="J48"/>
      <c r="K48"/>
      <c r="L48"/>
      <c r="M48"/>
      <c r="N48"/>
      <c r="O48"/>
      <c r="P48"/>
      <c r="Q48"/>
    </row>
    <row r="49" spans="2:17" x14ac:dyDescent="0.25">
      <c r="B49"/>
      <c r="C49"/>
      <c r="D49"/>
      <c r="E49"/>
      <c r="F49"/>
      <c r="G49"/>
      <c r="H49"/>
      <c r="I49"/>
      <c r="J49"/>
      <c r="K49"/>
      <c r="L49"/>
      <c r="M49"/>
      <c r="N49"/>
      <c r="O49"/>
      <c r="P49"/>
      <c r="Q49"/>
    </row>
    <row r="50" spans="2:17" x14ac:dyDescent="0.25">
      <c r="B50"/>
      <c r="C50"/>
      <c r="D50"/>
      <c r="E50"/>
      <c r="F50"/>
      <c r="G50"/>
      <c r="H50"/>
      <c r="I50"/>
      <c r="J50"/>
      <c r="K50"/>
      <c r="L50"/>
      <c r="M50"/>
      <c r="N50"/>
      <c r="O50"/>
      <c r="P50"/>
      <c r="Q50"/>
    </row>
    <row r="51" spans="2:17" x14ac:dyDescent="0.25">
      <c r="B51"/>
      <c r="C51"/>
      <c r="D51"/>
      <c r="E51"/>
      <c r="F51"/>
      <c r="G51"/>
      <c r="H51"/>
      <c r="I51"/>
      <c r="J51"/>
      <c r="K51"/>
      <c r="L51"/>
      <c r="M51"/>
      <c r="N51"/>
      <c r="O51"/>
      <c r="P51"/>
      <c r="Q51"/>
    </row>
    <row r="52" spans="2:17" x14ac:dyDescent="0.25">
      <c r="B52"/>
      <c r="C52"/>
      <c r="D52"/>
      <c r="E52"/>
      <c r="F52"/>
      <c r="G52"/>
      <c r="H52"/>
      <c r="I52"/>
      <c r="J52"/>
      <c r="K52"/>
      <c r="L52"/>
      <c r="M52"/>
      <c r="N52"/>
      <c r="O52"/>
      <c r="P52"/>
      <c r="Q52"/>
    </row>
    <row r="53" spans="2:17" x14ac:dyDescent="0.25">
      <c r="B53"/>
      <c r="C53"/>
      <c r="D53"/>
      <c r="E53"/>
      <c r="F53"/>
      <c r="G53"/>
      <c r="H53"/>
      <c r="I53"/>
      <c r="J53"/>
      <c r="K53"/>
      <c r="L53"/>
      <c r="M53"/>
      <c r="N53"/>
      <c r="O53"/>
      <c r="P53"/>
      <c r="Q53"/>
    </row>
    <row r="54" spans="2:17" x14ac:dyDescent="0.25">
      <c r="B54"/>
      <c r="C54"/>
      <c r="D54"/>
      <c r="E54"/>
      <c r="F54"/>
      <c r="G54"/>
      <c r="H54"/>
      <c r="I54"/>
      <c r="J54"/>
      <c r="K54"/>
      <c r="L54"/>
      <c r="M54"/>
      <c r="N54"/>
      <c r="O54"/>
      <c r="P54"/>
      <c r="Q54"/>
    </row>
    <row r="55" spans="2:17" x14ac:dyDescent="0.25">
      <c r="B55"/>
      <c r="C55"/>
      <c r="D55"/>
      <c r="E55"/>
      <c r="F55"/>
      <c r="G55"/>
      <c r="H55"/>
      <c r="I55"/>
      <c r="J55"/>
      <c r="K55"/>
      <c r="L55"/>
      <c r="M55"/>
      <c r="N55"/>
      <c r="O55"/>
      <c r="P55"/>
      <c r="Q55"/>
    </row>
    <row r="56" spans="2:17" x14ac:dyDescent="0.25">
      <c r="B56"/>
      <c r="C56"/>
      <c r="D56"/>
      <c r="E56"/>
      <c r="F56"/>
      <c r="G56"/>
      <c r="H56"/>
      <c r="I56"/>
      <c r="J56"/>
      <c r="K56"/>
      <c r="L56"/>
      <c r="M56"/>
      <c r="N56"/>
      <c r="O56"/>
      <c r="P56"/>
      <c r="Q56"/>
    </row>
    <row r="57" spans="2:17" x14ac:dyDescent="0.25">
      <c r="B57"/>
      <c r="C57"/>
      <c r="D57"/>
      <c r="E57"/>
      <c r="F57"/>
      <c r="G57"/>
      <c r="H57"/>
      <c r="I57"/>
      <c r="J57"/>
      <c r="K57"/>
      <c r="L57"/>
      <c r="M57"/>
      <c r="N57"/>
      <c r="O57"/>
      <c r="P57"/>
      <c r="Q57"/>
    </row>
    <row r="58" spans="2:17" x14ac:dyDescent="0.25">
      <c r="B58"/>
      <c r="C58"/>
      <c r="D58"/>
      <c r="E58"/>
      <c r="F58"/>
      <c r="G58"/>
      <c r="H58"/>
      <c r="I58"/>
      <c r="J58"/>
      <c r="K58"/>
      <c r="L58"/>
      <c r="M58"/>
      <c r="N58"/>
      <c r="O58"/>
      <c r="P58"/>
      <c r="Q58"/>
    </row>
    <row r="59" spans="2:17" x14ac:dyDescent="0.25">
      <c r="B59"/>
      <c r="C59"/>
      <c r="D59"/>
      <c r="E59"/>
      <c r="F59"/>
      <c r="G59"/>
      <c r="H59"/>
      <c r="I59"/>
      <c r="J59"/>
      <c r="K59"/>
      <c r="L59"/>
      <c r="M59"/>
      <c r="N59"/>
      <c r="O59"/>
      <c r="P59"/>
      <c r="Q59"/>
    </row>
    <row r="60" spans="2:17" x14ac:dyDescent="0.25">
      <c r="B60"/>
      <c r="C60"/>
      <c r="D60"/>
      <c r="E60"/>
      <c r="F60"/>
      <c r="G60"/>
      <c r="H60"/>
      <c r="I60"/>
      <c r="J60"/>
      <c r="K60"/>
      <c r="L60"/>
      <c r="M60"/>
      <c r="N60"/>
      <c r="O60"/>
      <c r="P60"/>
      <c r="Q60"/>
    </row>
    <row r="61" spans="2:17" x14ac:dyDescent="0.25">
      <c r="B61"/>
      <c r="C61"/>
      <c r="D61"/>
      <c r="E61"/>
      <c r="F61"/>
      <c r="G61"/>
      <c r="H61"/>
      <c r="I61"/>
      <c r="J61"/>
      <c r="K61"/>
      <c r="L61"/>
      <c r="M61"/>
      <c r="N61"/>
      <c r="O61"/>
      <c r="P61"/>
      <c r="Q61"/>
    </row>
    <row r="62" spans="2:17" x14ac:dyDescent="0.25">
      <c r="B62"/>
      <c r="C62"/>
      <c r="D62"/>
      <c r="E62"/>
      <c r="F62"/>
      <c r="G62"/>
      <c r="H62"/>
      <c r="I62"/>
      <c r="J62"/>
      <c r="K62"/>
      <c r="L62"/>
      <c r="M62"/>
      <c r="N62"/>
      <c r="O62"/>
      <c r="P62"/>
      <c r="Q62"/>
    </row>
    <row r="63" spans="2:17" x14ac:dyDescent="0.25">
      <c r="B63"/>
      <c r="C63"/>
      <c r="D63"/>
      <c r="E63"/>
      <c r="F63"/>
      <c r="G63"/>
      <c r="H63"/>
      <c r="I63"/>
      <c r="J63"/>
      <c r="K63"/>
      <c r="L63"/>
      <c r="M63"/>
      <c r="N63"/>
      <c r="O63"/>
      <c r="P63"/>
      <c r="Q63"/>
    </row>
    <row r="64" spans="2:17" x14ac:dyDescent="0.25">
      <c r="B64"/>
      <c r="C64"/>
      <c r="D64"/>
      <c r="E64"/>
      <c r="F64"/>
      <c r="G64"/>
      <c r="H64"/>
      <c r="I64"/>
      <c r="J64"/>
      <c r="K64"/>
      <c r="L64"/>
      <c r="M64"/>
      <c r="N64"/>
      <c r="O64"/>
      <c r="P64"/>
      <c r="Q64"/>
    </row>
    <row r="65" spans="2:17" x14ac:dyDescent="0.25">
      <c r="B65"/>
      <c r="C65"/>
      <c r="D65"/>
      <c r="E65"/>
      <c r="F65"/>
      <c r="G65"/>
      <c r="H65"/>
      <c r="I65"/>
      <c r="J65"/>
      <c r="K65"/>
      <c r="L65"/>
      <c r="M65"/>
      <c r="N65"/>
      <c r="O65"/>
      <c r="P65"/>
      <c r="Q65"/>
    </row>
    <row r="66" spans="2:17" x14ac:dyDescent="0.25">
      <c r="B66"/>
      <c r="C66"/>
      <c r="D66"/>
      <c r="E66"/>
      <c r="F66"/>
      <c r="G66"/>
      <c r="H66"/>
      <c r="I66"/>
      <c r="J66"/>
      <c r="K66"/>
      <c r="L66"/>
      <c r="M66"/>
      <c r="N66"/>
      <c r="O66"/>
      <c r="P66"/>
      <c r="Q66"/>
    </row>
    <row r="67" spans="2:17" x14ac:dyDescent="0.25">
      <c r="B67"/>
      <c r="C67"/>
      <c r="D67"/>
      <c r="E67"/>
      <c r="F67"/>
      <c r="G67"/>
      <c r="H67"/>
      <c r="I67"/>
      <c r="J67"/>
      <c r="K67"/>
      <c r="L67"/>
      <c r="M67"/>
      <c r="N67"/>
      <c r="O67"/>
      <c r="P67"/>
      <c r="Q67"/>
    </row>
    <row r="68" spans="2:17" x14ac:dyDescent="0.25">
      <c r="B68"/>
      <c r="C68"/>
      <c r="D68"/>
      <c r="E68"/>
      <c r="F68"/>
      <c r="G68"/>
      <c r="H68"/>
      <c r="I68"/>
      <c r="J68"/>
      <c r="K68"/>
      <c r="L68"/>
      <c r="M68"/>
      <c r="N68"/>
      <c r="O68"/>
      <c r="P68"/>
      <c r="Q68"/>
    </row>
    <row r="69" spans="2:17" x14ac:dyDescent="0.25">
      <c r="B69"/>
      <c r="C69"/>
      <c r="D69"/>
      <c r="E69"/>
      <c r="F69"/>
      <c r="G69"/>
      <c r="H69"/>
      <c r="I69"/>
      <c r="J69"/>
      <c r="K69"/>
      <c r="L69"/>
      <c r="M69"/>
      <c r="N69"/>
      <c r="O69"/>
      <c r="P69"/>
      <c r="Q69"/>
    </row>
    <row r="70" spans="2:17" x14ac:dyDescent="0.25">
      <c r="B70"/>
      <c r="C70"/>
      <c r="D70"/>
      <c r="E70"/>
      <c r="F70"/>
      <c r="G70"/>
      <c r="H70"/>
      <c r="I70"/>
      <c r="J70"/>
      <c r="K70"/>
      <c r="L70"/>
      <c r="M70"/>
      <c r="N70"/>
      <c r="O70"/>
      <c r="P70"/>
      <c r="Q70"/>
    </row>
    <row r="71" spans="2:17" x14ac:dyDescent="0.25">
      <c r="B71"/>
      <c r="C71"/>
      <c r="D71"/>
      <c r="E71"/>
      <c r="F71"/>
      <c r="G71"/>
      <c r="H71"/>
      <c r="I71"/>
      <c r="J71"/>
      <c r="K71"/>
      <c r="L71"/>
      <c r="M71"/>
      <c r="N71"/>
      <c r="O71"/>
      <c r="P71"/>
      <c r="Q71"/>
    </row>
    <row r="72" spans="2:17" x14ac:dyDescent="0.25">
      <c r="B72"/>
      <c r="C72"/>
      <c r="D72"/>
      <c r="E72"/>
      <c r="F72"/>
      <c r="G72"/>
      <c r="H72"/>
      <c r="I72"/>
      <c r="J72"/>
      <c r="K72"/>
      <c r="L72"/>
      <c r="M72"/>
      <c r="N72"/>
      <c r="O72"/>
      <c r="P72"/>
      <c r="Q72"/>
    </row>
    <row r="73" spans="2:17" x14ac:dyDescent="0.25">
      <c r="B73"/>
      <c r="C73"/>
      <c r="D73"/>
      <c r="E73"/>
      <c r="F73"/>
      <c r="G73"/>
      <c r="H73"/>
      <c r="I73"/>
      <c r="J73"/>
      <c r="K73"/>
      <c r="L73"/>
      <c r="M73"/>
      <c r="N73"/>
      <c r="O73"/>
      <c r="P73"/>
      <c r="Q73"/>
    </row>
    <row r="74" spans="2:17" x14ac:dyDescent="0.25">
      <c r="B74"/>
      <c r="C74"/>
      <c r="D74"/>
      <c r="E74"/>
      <c r="F74"/>
      <c r="G74"/>
      <c r="H74"/>
      <c r="I74"/>
      <c r="J74"/>
      <c r="K74"/>
      <c r="L74"/>
      <c r="M74"/>
      <c r="N74"/>
      <c r="O74"/>
      <c r="P74"/>
      <c r="Q74"/>
    </row>
    <row r="75" spans="2:17" x14ac:dyDescent="0.25">
      <c r="B75"/>
      <c r="C75"/>
      <c r="D75"/>
      <c r="E75"/>
      <c r="F75"/>
      <c r="G75"/>
      <c r="H75"/>
      <c r="I75"/>
      <c r="J75"/>
      <c r="K75"/>
      <c r="L75"/>
      <c r="M75"/>
      <c r="N75"/>
      <c r="O75"/>
      <c r="P75"/>
      <c r="Q75"/>
    </row>
    <row r="76" spans="2:17" x14ac:dyDescent="0.25">
      <c r="B76"/>
      <c r="C76"/>
      <c r="D76"/>
      <c r="E76"/>
      <c r="F76"/>
      <c r="G76"/>
      <c r="H76"/>
      <c r="I76"/>
      <c r="J76"/>
      <c r="K76"/>
      <c r="L76"/>
      <c r="M76"/>
      <c r="N76"/>
      <c r="O76"/>
      <c r="P76"/>
      <c r="Q76"/>
    </row>
    <row r="77" spans="2:17" x14ac:dyDescent="0.25">
      <c r="B77"/>
      <c r="C77"/>
      <c r="D77"/>
      <c r="E77"/>
      <c r="F77"/>
      <c r="G77"/>
      <c r="H77"/>
      <c r="I77"/>
      <c r="J77"/>
      <c r="K77"/>
      <c r="L77"/>
      <c r="M77"/>
      <c r="N77"/>
      <c r="O77"/>
      <c r="P77"/>
      <c r="Q77"/>
    </row>
    <row r="78" spans="2:17" x14ac:dyDescent="0.25">
      <c r="B78"/>
      <c r="C78"/>
      <c r="D78"/>
      <c r="E78"/>
      <c r="F78"/>
      <c r="G78"/>
      <c r="H78"/>
      <c r="I78"/>
      <c r="J78"/>
      <c r="K78"/>
      <c r="L78"/>
      <c r="M78"/>
      <c r="N78"/>
      <c r="O78"/>
      <c r="P78"/>
      <c r="Q78"/>
    </row>
    <row r="79" spans="2:17" x14ac:dyDescent="0.25">
      <c r="B79"/>
      <c r="C79"/>
      <c r="D79"/>
      <c r="E79"/>
      <c r="F79"/>
      <c r="G79"/>
      <c r="H79"/>
      <c r="I79"/>
      <c r="J79"/>
      <c r="K79"/>
      <c r="L79"/>
      <c r="M79"/>
      <c r="N79"/>
      <c r="O79"/>
      <c r="P79"/>
      <c r="Q79"/>
    </row>
    <row r="80" spans="2:17" x14ac:dyDescent="0.25">
      <c r="B80"/>
      <c r="C80"/>
      <c r="D80"/>
      <c r="E80"/>
      <c r="F80"/>
      <c r="G80"/>
      <c r="H80"/>
      <c r="I80"/>
      <c r="J80"/>
      <c r="K80"/>
      <c r="L80"/>
      <c r="M80"/>
      <c r="N80"/>
      <c r="O80"/>
      <c r="P80"/>
      <c r="Q80"/>
    </row>
    <row r="81" spans="2:17" x14ac:dyDescent="0.25">
      <c r="B81"/>
      <c r="C81"/>
      <c r="D81"/>
      <c r="E81"/>
      <c r="F81"/>
      <c r="G81"/>
      <c r="H81"/>
      <c r="I81"/>
      <c r="J81"/>
      <c r="K81"/>
      <c r="L81"/>
      <c r="M81"/>
      <c r="N81"/>
      <c r="O81"/>
      <c r="P81"/>
      <c r="Q81"/>
    </row>
    <row r="82" spans="2:17" x14ac:dyDescent="0.25">
      <c r="B82"/>
      <c r="C82"/>
      <c r="D82"/>
      <c r="E82"/>
      <c r="F82"/>
      <c r="G82"/>
      <c r="H82"/>
      <c r="I82"/>
      <c r="J82"/>
      <c r="K82"/>
      <c r="L82"/>
      <c r="M82"/>
      <c r="N82"/>
      <c r="O82"/>
      <c r="P82"/>
      <c r="Q82"/>
    </row>
    <row r="83" spans="2:17" x14ac:dyDescent="0.25">
      <c r="B83"/>
      <c r="C83"/>
      <c r="D83"/>
      <c r="E83"/>
      <c r="F83"/>
      <c r="G83"/>
      <c r="H83"/>
      <c r="I83"/>
      <c r="J83"/>
      <c r="K83"/>
      <c r="L83"/>
      <c r="M83"/>
      <c r="N83"/>
      <c r="O83"/>
      <c r="P83"/>
      <c r="Q83"/>
    </row>
    <row r="84" spans="2:17" x14ac:dyDescent="0.25">
      <c r="B84"/>
      <c r="C84"/>
      <c r="D84"/>
      <c r="E84"/>
      <c r="F84"/>
      <c r="G84"/>
      <c r="H84"/>
      <c r="I84"/>
      <c r="J84"/>
      <c r="K84"/>
      <c r="L84"/>
      <c r="M84"/>
      <c r="N84"/>
      <c r="O84"/>
      <c r="P84"/>
      <c r="Q84"/>
    </row>
    <row r="85" spans="2:17" x14ac:dyDescent="0.25">
      <c r="B85"/>
      <c r="C85"/>
      <c r="D85"/>
      <c r="E85"/>
      <c r="F85"/>
      <c r="G85"/>
      <c r="H85"/>
      <c r="I85"/>
      <c r="J85"/>
      <c r="K85"/>
      <c r="L85"/>
      <c r="M85"/>
      <c r="N85"/>
      <c r="O85"/>
      <c r="P85"/>
      <c r="Q85"/>
    </row>
    <row r="86" spans="2:17" x14ac:dyDescent="0.25">
      <c r="B86"/>
      <c r="C86"/>
      <c r="D86"/>
      <c r="E86"/>
      <c r="F86"/>
      <c r="G86"/>
      <c r="H86"/>
      <c r="I86"/>
      <c r="J86"/>
      <c r="K86"/>
      <c r="L86"/>
      <c r="M86"/>
      <c r="N86"/>
      <c r="O86"/>
      <c r="P86"/>
      <c r="Q86"/>
    </row>
    <row r="87" spans="2:17" x14ac:dyDescent="0.25">
      <c r="B87"/>
      <c r="C87"/>
      <c r="D87"/>
      <c r="E87"/>
      <c r="F87"/>
      <c r="G87"/>
      <c r="H87"/>
      <c r="I87"/>
      <c r="J87"/>
      <c r="K87"/>
      <c r="L87"/>
      <c r="M87"/>
      <c r="N87"/>
      <c r="O87"/>
      <c r="P87"/>
      <c r="Q87"/>
    </row>
    <row r="88" spans="2:17" x14ac:dyDescent="0.25">
      <c r="B88"/>
      <c r="C88"/>
      <c r="D88"/>
      <c r="E88"/>
      <c r="F88"/>
      <c r="G88"/>
      <c r="H88"/>
      <c r="I88"/>
      <c r="J88"/>
      <c r="K88"/>
      <c r="L88"/>
      <c r="M88"/>
      <c r="N88"/>
      <c r="O88"/>
      <c r="P88"/>
      <c r="Q88"/>
    </row>
    <row r="89" spans="2:17" x14ac:dyDescent="0.25">
      <c r="B89"/>
      <c r="C89"/>
      <c r="D89"/>
      <c r="E89"/>
      <c r="F89"/>
      <c r="G89"/>
      <c r="H89"/>
      <c r="I89"/>
      <c r="J89"/>
      <c r="K89"/>
      <c r="L89"/>
      <c r="M89"/>
      <c r="N89"/>
      <c r="O89"/>
      <c r="P89"/>
      <c r="Q89"/>
    </row>
    <row r="90" spans="2:17" x14ac:dyDescent="0.25">
      <c r="B90"/>
      <c r="C90"/>
      <c r="D90"/>
      <c r="E90"/>
      <c r="F90"/>
      <c r="G90"/>
      <c r="H90"/>
      <c r="I90"/>
      <c r="J90"/>
      <c r="K90"/>
      <c r="L90"/>
      <c r="M90"/>
      <c r="N90"/>
      <c r="O90"/>
      <c r="P90"/>
      <c r="Q90"/>
    </row>
    <row r="91" spans="2:17" x14ac:dyDescent="0.25">
      <c r="B91"/>
      <c r="C91"/>
      <c r="D91"/>
      <c r="E91"/>
      <c r="F91"/>
      <c r="G91"/>
      <c r="H91"/>
      <c r="I91"/>
      <c r="J91"/>
      <c r="K91"/>
      <c r="L91"/>
      <c r="M91"/>
      <c r="N91"/>
      <c r="O91"/>
      <c r="P91"/>
      <c r="Q91"/>
    </row>
    <row r="92" spans="2:17" x14ac:dyDescent="0.25">
      <c r="B92"/>
      <c r="C92"/>
      <c r="D92"/>
      <c r="E92"/>
      <c r="F92"/>
      <c r="G92"/>
      <c r="H92"/>
      <c r="I92"/>
      <c r="J92"/>
      <c r="K92"/>
      <c r="L92"/>
      <c r="M92"/>
      <c r="N92"/>
      <c r="O92"/>
      <c r="P92"/>
      <c r="Q92"/>
    </row>
    <row r="93" spans="2:17" x14ac:dyDescent="0.25">
      <c r="B93"/>
      <c r="C93"/>
      <c r="D93"/>
      <c r="E93"/>
      <c r="F93"/>
      <c r="G93"/>
      <c r="H93"/>
      <c r="I93"/>
      <c r="J93"/>
      <c r="K93"/>
      <c r="L93"/>
      <c r="M93"/>
      <c r="N93"/>
      <c r="O93"/>
      <c r="P93"/>
      <c r="Q93"/>
    </row>
    <row r="94" spans="2:17" x14ac:dyDescent="0.25">
      <c r="B94"/>
      <c r="C94"/>
      <c r="D94"/>
      <c r="E94"/>
      <c r="F94"/>
      <c r="G94"/>
      <c r="H94"/>
      <c r="I94"/>
      <c r="J94"/>
      <c r="K94"/>
      <c r="L94"/>
      <c r="M94"/>
      <c r="N94"/>
      <c r="O94"/>
      <c r="P94"/>
      <c r="Q94"/>
    </row>
    <row r="95" spans="2:17" x14ac:dyDescent="0.25">
      <c r="B95"/>
      <c r="C95"/>
      <c r="D95"/>
      <c r="E95"/>
      <c r="F95"/>
      <c r="G95"/>
      <c r="H95"/>
      <c r="I95"/>
      <c r="J95"/>
      <c r="K95"/>
      <c r="L95"/>
      <c r="M95"/>
      <c r="N95"/>
      <c r="O95"/>
      <c r="P95"/>
      <c r="Q95"/>
    </row>
    <row r="96" spans="2:17" x14ac:dyDescent="0.25">
      <c r="B96"/>
      <c r="C96"/>
      <c r="D96"/>
      <c r="E96"/>
      <c r="F96"/>
      <c r="G96"/>
      <c r="H96"/>
      <c r="I96"/>
      <c r="J96"/>
      <c r="K96"/>
      <c r="L96"/>
      <c r="M96"/>
      <c r="N96"/>
      <c r="O96"/>
      <c r="P96"/>
      <c r="Q96"/>
    </row>
    <row r="97" spans="2:17" x14ac:dyDescent="0.25">
      <c r="B97"/>
      <c r="C97"/>
      <c r="D97"/>
      <c r="E97"/>
      <c r="F97"/>
      <c r="G97"/>
      <c r="H97"/>
      <c r="I97"/>
      <c r="J97"/>
      <c r="K97"/>
      <c r="L97"/>
      <c r="M97"/>
      <c r="N97"/>
      <c r="O97"/>
      <c r="P97"/>
      <c r="Q97"/>
    </row>
    <row r="98" spans="2:17" x14ac:dyDescent="0.25">
      <c r="B98"/>
      <c r="C98"/>
      <c r="D98"/>
      <c r="E98"/>
      <c r="F98"/>
      <c r="G98"/>
      <c r="H98"/>
      <c r="I98"/>
      <c r="J98"/>
      <c r="K98"/>
      <c r="L98"/>
      <c r="M98"/>
      <c r="N98"/>
      <c r="O98"/>
      <c r="P98"/>
      <c r="Q98"/>
    </row>
    <row r="99" spans="2:17" x14ac:dyDescent="0.25">
      <c r="B99"/>
      <c r="C99"/>
      <c r="D99"/>
      <c r="E99"/>
      <c r="F99"/>
      <c r="G99"/>
      <c r="H99"/>
      <c r="I99"/>
      <c r="J99"/>
      <c r="K99"/>
      <c r="L99"/>
      <c r="M99"/>
      <c r="N99"/>
      <c r="O99"/>
      <c r="P99"/>
      <c r="Q99"/>
    </row>
    <row r="100" spans="2:17" x14ac:dyDescent="0.25">
      <c r="B100"/>
      <c r="C100"/>
      <c r="D100"/>
      <c r="E100"/>
      <c r="F100"/>
      <c r="G100"/>
      <c r="H100"/>
      <c r="I100"/>
      <c r="J100"/>
      <c r="K100"/>
      <c r="L100"/>
      <c r="M100"/>
      <c r="N100"/>
      <c r="O100"/>
      <c r="P100"/>
      <c r="Q100"/>
    </row>
    <row r="101" spans="2:17" x14ac:dyDescent="0.25">
      <c r="B101"/>
      <c r="C101"/>
      <c r="D101"/>
      <c r="E101"/>
      <c r="F101"/>
      <c r="G101"/>
      <c r="H101"/>
      <c r="I101"/>
      <c r="J101"/>
      <c r="K101"/>
      <c r="L101"/>
      <c r="M101"/>
      <c r="N101"/>
      <c r="O101"/>
      <c r="P101"/>
      <c r="Q101"/>
    </row>
    <row r="102" spans="2:17" x14ac:dyDescent="0.25">
      <c r="B102"/>
      <c r="C102"/>
      <c r="D102"/>
      <c r="E102"/>
      <c r="F102"/>
      <c r="G102"/>
      <c r="H102"/>
      <c r="I102"/>
      <c r="J102"/>
      <c r="K102"/>
      <c r="L102"/>
      <c r="M102"/>
      <c r="N102"/>
      <c r="O102"/>
      <c r="P102"/>
      <c r="Q102"/>
    </row>
    <row r="103" spans="2:17" x14ac:dyDescent="0.25">
      <c r="B103"/>
      <c r="C103"/>
      <c r="D103"/>
      <c r="E103"/>
      <c r="F103"/>
      <c r="G103"/>
      <c r="H103"/>
      <c r="I103"/>
      <c r="J103"/>
      <c r="K103"/>
      <c r="L103"/>
      <c r="M103"/>
      <c r="N103"/>
      <c r="O103"/>
      <c r="P103"/>
      <c r="Q103"/>
    </row>
    <row r="104" spans="2:17" x14ac:dyDescent="0.25">
      <c r="B104"/>
      <c r="C104"/>
      <c r="D104"/>
      <c r="E104"/>
      <c r="F104"/>
      <c r="G104"/>
      <c r="H104"/>
      <c r="I104"/>
      <c r="J104"/>
      <c r="K104"/>
      <c r="L104"/>
      <c r="M104"/>
      <c r="N104"/>
      <c r="O104"/>
      <c r="P104"/>
      <c r="Q104"/>
    </row>
    <row r="105" spans="2:17" x14ac:dyDescent="0.25">
      <c r="B105"/>
      <c r="C105"/>
      <c r="D105"/>
      <c r="E105"/>
      <c r="F105"/>
      <c r="G105"/>
      <c r="H105"/>
      <c r="I105"/>
      <c r="J105"/>
      <c r="K105"/>
      <c r="L105"/>
      <c r="M105"/>
      <c r="N105"/>
      <c r="O105"/>
      <c r="P105"/>
      <c r="Q105"/>
    </row>
    <row r="106" spans="2:17" x14ac:dyDescent="0.25">
      <c r="B106"/>
      <c r="C106"/>
      <c r="D106"/>
      <c r="E106"/>
      <c r="F106"/>
      <c r="G106"/>
      <c r="H106"/>
      <c r="I106"/>
      <c r="J106"/>
      <c r="K106"/>
      <c r="L106"/>
      <c r="M106"/>
      <c r="N106"/>
      <c r="O106"/>
      <c r="P106"/>
      <c r="Q106"/>
    </row>
    <row r="107" spans="2:17" x14ac:dyDescent="0.25">
      <c r="B107"/>
      <c r="C107"/>
      <c r="D107"/>
      <c r="E107"/>
      <c r="F107"/>
      <c r="G107"/>
      <c r="H107"/>
      <c r="I107"/>
      <c r="J107"/>
      <c r="K107"/>
      <c r="L107"/>
      <c r="M107"/>
      <c r="N107"/>
      <c r="O107"/>
      <c r="P107"/>
      <c r="Q107"/>
    </row>
    <row r="108" spans="2:17" x14ac:dyDescent="0.25">
      <c r="B108"/>
      <c r="C108"/>
      <c r="D108"/>
      <c r="E108"/>
      <c r="F108"/>
      <c r="G108"/>
      <c r="H108"/>
      <c r="I108"/>
      <c r="J108"/>
      <c r="K108"/>
      <c r="L108"/>
      <c r="M108"/>
      <c r="N108"/>
      <c r="O108"/>
      <c r="P108"/>
      <c r="Q108"/>
    </row>
    <row r="109" spans="2:17" x14ac:dyDescent="0.25">
      <c r="B109"/>
      <c r="C109"/>
      <c r="D109"/>
      <c r="E109"/>
      <c r="F109"/>
      <c r="G109"/>
      <c r="H109"/>
      <c r="I109"/>
      <c r="J109"/>
      <c r="K109"/>
      <c r="L109"/>
      <c r="M109"/>
      <c r="N109"/>
      <c r="O109"/>
      <c r="P109"/>
      <c r="Q109"/>
    </row>
    <row r="110" spans="2:17" x14ac:dyDescent="0.25">
      <c r="B110"/>
      <c r="C110"/>
      <c r="D110"/>
      <c r="E110"/>
      <c r="F110"/>
      <c r="G110"/>
      <c r="H110"/>
      <c r="I110"/>
      <c r="J110"/>
      <c r="K110"/>
      <c r="L110"/>
      <c r="M110"/>
      <c r="N110"/>
      <c r="O110"/>
      <c r="P110"/>
      <c r="Q110"/>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7:W30"/>
  <sheetViews>
    <sheetView workbookViewId="0">
      <selection activeCell="D16" sqref="D16"/>
    </sheetView>
  </sheetViews>
  <sheetFormatPr defaultColWidth="18" defaultRowHeight="15" x14ac:dyDescent="0.25"/>
  <cols>
    <col min="1" max="1" width="28.140625" bestFit="1" customWidth="1"/>
    <col min="2" max="2" width="7.85546875" customWidth="1"/>
    <col min="3" max="6" width="4.140625" bestFit="1" customWidth="1"/>
    <col min="7" max="7" width="4.85546875" customWidth="1"/>
    <col min="8" max="13" width="4.140625" bestFit="1" customWidth="1"/>
    <col min="14" max="14" width="4.85546875" bestFit="1" customWidth="1"/>
    <col min="15" max="15" width="4.140625" bestFit="1" customWidth="1"/>
    <col min="16" max="16" width="3" customWidth="1"/>
    <col min="17" max="17" width="6" customWidth="1"/>
    <col min="18" max="20" width="3" customWidth="1"/>
    <col min="21" max="21" width="4.85546875" customWidth="1"/>
    <col min="22" max="22" width="3" customWidth="1"/>
    <col min="23" max="24" width="11.28515625" bestFit="1" customWidth="1"/>
    <col min="25" max="25" width="7.85546875" bestFit="1" customWidth="1"/>
    <col min="26" max="26" width="4.85546875" bestFit="1" customWidth="1"/>
    <col min="27" max="27" width="7.85546875" bestFit="1" customWidth="1"/>
    <col min="28" max="28" width="9" bestFit="1" customWidth="1"/>
    <col min="29" max="29" width="11.28515625" bestFit="1" customWidth="1"/>
  </cols>
  <sheetData>
    <row r="7" spans="1:23" x14ac:dyDescent="0.25">
      <c r="A7" s="23"/>
      <c r="B7" s="28"/>
      <c r="C7" s="28"/>
      <c r="D7" s="28"/>
      <c r="E7" s="28"/>
      <c r="F7" s="28"/>
      <c r="G7" s="28"/>
      <c r="H7" s="28"/>
      <c r="I7" s="28"/>
      <c r="J7" s="28"/>
      <c r="K7" s="28"/>
      <c r="L7" s="28"/>
      <c r="M7" s="28"/>
      <c r="N7" s="28"/>
      <c r="O7" s="28"/>
      <c r="P7" s="28"/>
      <c r="Q7" s="28"/>
      <c r="R7" s="28"/>
      <c r="S7" s="28"/>
      <c r="T7" s="28"/>
      <c r="U7" s="28"/>
      <c r="V7" s="28"/>
      <c r="W7" s="28"/>
    </row>
    <row r="8" spans="1:23" x14ac:dyDescent="0.25">
      <c r="A8" s="23"/>
      <c r="B8" s="28"/>
      <c r="C8" s="28"/>
      <c r="D8" s="28"/>
      <c r="E8" s="28"/>
      <c r="F8" s="28"/>
      <c r="G8" s="28"/>
      <c r="H8" s="28"/>
      <c r="I8" s="28"/>
      <c r="J8" s="28"/>
      <c r="K8" s="28"/>
      <c r="L8" s="28"/>
      <c r="M8" s="28"/>
      <c r="N8" s="28"/>
      <c r="O8" s="28"/>
      <c r="P8" s="28"/>
      <c r="Q8" s="28"/>
      <c r="R8" s="28"/>
      <c r="S8" s="28"/>
      <c r="T8" s="28"/>
      <c r="U8" s="28"/>
      <c r="V8" s="28"/>
      <c r="W8" s="28"/>
    </row>
    <row r="9" spans="1:23" x14ac:dyDescent="0.25">
      <c r="A9" s="23"/>
      <c r="B9" s="28"/>
      <c r="C9" s="28"/>
      <c r="D9" s="28"/>
      <c r="E9" s="28"/>
      <c r="F9" s="28"/>
      <c r="G9" s="28"/>
      <c r="H9" s="28"/>
      <c r="I9" s="28"/>
      <c r="J9" s="28"/>
      <c r="K9" s="28"/>
      <c r="L9" s="28"/>
      <c r="M9" s="28"/>
      <c r="N9" s="28"/>
      <c r="O9" s="28"/>
      <c r="P9" s="28"/>
      <c r="Q9" s="28"/>
      <c r="R9" s="28"/>
      <c r="S9" s="28"/>
      <c r="T9" s="28"/>
      <c r="U9" s="28"/>
      <c r="V9" s="28"/>
      <c r="W9" s="28"/>
    </row>
    <row r="10" spans="1:23" x14ac:dyDescent="0.25">
      <c r="A10" s="23"/>
      <c r="B10" s="28"/>
      <c r="C10" s="28"/>
      <c r="D10" s="28"/>
      <c r="E10" s="28"/>
      <c r="F10" s="28"/>
      <c r="G10" s="28"/>
      <c r="H10" s="28"/>
      <c r="I10" s="28"/>
      <c r="J10" s="28"/>
      <c r="K10" s="28"/>
      <c r="L10" s="28"/>
      <c r="M10" s="28"/>
      <c r="N10" s="28"/>
      <c r="O10" s="28"/>
      <c r="P10" s="28"/>
      <c r="Q10" s="28"/>
      <c r="R10" s="28"/>
      <c r="S10" s="28"/>
      <c r="T10" s="28"/>
      <c r="U10" s="28"/>
      <c r="V10" s="28"/>
      <c r="W10" s="28"/>
    </row>
    <row r="11" spans="1:23" x14ac:dyDescent="0.25">
      <c r="A11" s="23"/>
      <c r="B11" s="28"/>
      <c r="C11" s="28"/>
      <c r="D11" s="28"/>
      <c r="E11" s="28"/>
      <c r="F11" s="28"/>
      <c r="G11" s="28"/>
      <c r="H11" s="28"/>
      <c r="I11" s="28"/>
      <c r="J11" s="28"/>
      <c r="K11" s="28"/>
      <c r="L11" s="28"/>
      <c r="M11" s="28"/>
      <c r="N11" s="28"/>
      <c r="O11" s="28"/>
      <c r="P11" s="28"/>
      <c r="Q11" s="28"/>
      <c r="R11" s="28"/>
      <c r="S11" s="28"/>
      <c r="T11" s="28"/>
      <c r="U11" s="28"/>
      <c r="V11" s="28"/>
      <c r="W11" s="28"/>
    </row>
    <row r="12" spans="1:23" x14ac:dyDescent="0.25">
      <c r="A12" s="23"/>
      <c r="B12" s="28"/>
      <c r="C12" s="28"/>
      <c r="D12" s="28"/>
      <c r="E12" s="28"/>
      <c r="F12" s="28"/>
      <c r="G12" s="28"/>
      <c r="H12" s="28"/>
      <c r="I12" s="28"/>
      <c r="J12" s="28"/>
      <c r="K12" s="28"/>
      <c r="L12" s="28"/>
      <c r="M12" s="28"/>
      <c r="N12" s="28"/>
      <c r="O12" s="28"/>
      <c r="P12" s="28"/>
      <c r="Q12" s="28"/>
      <c r="R12" s="28"/>
      <c r="S12" s="28"/>
      <c r="T12" s="28"/>
      <c r="U12" s="28"/>
      <c r="V12" s="28"/>
      <c r="W12" s="28"/>
    </row>
    <row r="13" spans="1:23" x14ac:dyDescent="0.25">
      <c r="A13" s="23"/>
      <c r="B13" s="28"/>
      <c r="C13" s="28"/>
      <c r="D13" s="28"/>
      <c r="E13" s="28"/>
      <c r="F13" s="28"/>
      <c r="G13" s="28"/>
      <c r="H13" s="28"/>
      <c r="I13" s="28"/>
      <c r="J13" s="28"/>
      <c r="K13" s="28"/>
      <c r="L13" s="28"/>
      <c r="M13" s="28"/>
      <c r="N13" s="28"/>
      <c r="O13" s="28"/>
      <c r="P13" s="28"/>
      <c r="Q13" s="28"/>
      <c r="R13" s="28"/>
      <c r="S13" s="28"/>
      <c r="T13" s="28"/>
      <c r="U13" s="28"/>
      <c r="V13" s="28"/>
      <c r="W13" s="28"/>
    </row>
    <row r="23" spans="1:21" ht="18.75" x14ac:dyDescent="0.3">
      <c r="A23" s="123"/>
      <c r="B23" s="124"/>
      <c r="C23" s="124"/>
      <c r="D23" s="124"/>
      <c r="E23" s="124"/>
      <c r="F23" s="125">
        <v>13</v>
      </c>
      <c r="G23" s="126"/>
      <c r="H23" s="126"/>
      <c r="I23" s="126"/>
      <c r="J23" s="126"/>
      <c r="K23" s="126"/>
      <c r="L23" s="127"/>
      <c r="M23" s="125">
        <v>14</v>
      </c>
      <c r="N23" s="126"/>
      <c r="O23" s="126"/>
      <c r="P23" s="126"/>
      <c r="Q23" s="126"/>
      <c r="R23" s="126"/>
      <c r="S23" s="127"/>
      <c r="T23" s="132">
        <v>15</v>
      </c>
    </row>
    <row r="24" spans="1:21" ht="18.75" x14ac:dyDescent="0.3">
      <c r="A24" s="123" t="s">
        <v>276</v>
      </c>
      <c r="B24" s="131">
        <v>18</v>
      </c>
      <c r="C24" s="131">
        <v>19</v>
      </c>
      <c r="D24" s="131">
        <v>20</v>
      </c>
      <c r="E24" s="131">
        <v>21</v>
      </c>
      <c r="F24" s="131">
        <v>22</v>
      </c>
      <c r="G24" s="131">
        <v>23</v>
      </c>
      <c r="H24" s="131">
        <v>24</v>
      </c>
      <c r="I24" s="131">
        <v>25</v>
      </c>
      <c r="J24" s="131">
        <v>26</v>
      </c>
      <c r="K24" s="131">
        <v>27</v>
      </c>
      <c r="L24" s="131">
        <v>28</v>
      </c>
      <c r="M24" s="131">
        <v>29</v>
      </c>
      <c r="N24" s="131">
        <v>30</v>
      </c>
      <c r="O24" s="131">
        <v>31</v>
      </c>
      <c r="P24" s="131">
        <v>1</v>
      </c>
      <c r="Q24" s="131">
        <v>2</v>
      </c>
      <c r="R24" s="131">
        <v>3</v>
      </c>
      <c r="S24" s="131">
        <v>4</v>
      </c>
      <c r="T24" s="131">
        <v>5</v>
      </c>
      <c r="U24" s="25">
        <v>6</v>
      </c>
    </row>
    <row r="25" spans="1:21" x14ac:dyDescent="0.25">
      <c r="A25" s="121" t="s">
        <v>278</v>
      </c>
      <c r="B25" s="128"/>
      <c r="C25" s="128">
        <v>1</v>
      </c>
      <c r="D25" s="128">
        <v>5</v>
      </c>
      <c r="E25" s="128">
        <v>1</v>
      </c>
      <c r="F25" s="128">
        <v>3</v>
      </c>
      <c r="G25" s="128">
        <v>1</v>
      </c>
      <c r="H25" s="128"/>
      <c r="I25" s="128">
        <v>3</v>
      </c>
      <c r="J25" s="128">
        <v>3</v>
      </c>
      <c r="K25" s="128">
        <v>6</v>
      </c>
      <c r="L25" s="128">
        <v>3</v>
      </c>
      <c r="M25" s="128"/>
      <c r="N25" s="128"/>
      <c r="O25" s="128"/>
      <c r="P25" s="129"/>
      <c r="Q25" s="130"/>
      <c r="R25" s="130">
        <v>1</v>
      </c>
      <c r="S25" s="130">
        <v>4</v>
      </c>
      <c r="T25" s="130">
        <v>9</v>
      </c>
      <c r="U25" s="28">
        <v>6</v>
      </c>
    </row>
    <row r="26" spans="1:21" x14ac:dyDescent="0.25">
      <c r="A26" s="121" t="s">
        <v>277</v>
      </c>
      <c r="B26" s="128">
        <v>1</v>
      </c>
      <c r="C26" s="128">
        <v>1</v>
      </c>
      <c r="D26" s="128">
        <v>3</v>
      </c>
      <c r="E26" s="128">
        <v>2</v>
      </c>
      <c r="F26" s="128">
        <v>2</v>
      </c>
      <c r="G26" s="128">
        <v>1</v>
      </c>
      <c r="H26" s="128">
        <v>3</v>
      </c>
      <c r="I26" s="128">
        <v>3</v>
      </c>
      <c r="J26" s="128">
        <v>5</v>
      </c>
      <c r="K26" s="128">
        <v>8</v>
      </c>
      <c r="L26" s="128">
        <v>9</v>
      </c>
      <c r="M26" s="128">
        <v>5</v>
      </c>
      <c r="N26" s="128">
        <v>5</v>
      </c>
      <c r="O26" s="128">
        <v>8</v>
      </c>
      <c r="P26" s="129">
        <v>6</v>
      </c>
      <c r="Q26" s="130">
        <v>7</v>
      </c>
      <c r="R26" s="130">
        <v>7</v>
      </c>
      <c r="S26" s="130">
        <v>11</v>
      </c>
      <c r="T26" s="130">
        <v>6</v>
      </c>
      <c r="U26" s="28">
        <v>8</v>
      </c>
    </row>
    <row r="27" spans="1:21" x14ac:dyDescent="0.25">
      <c r="A27" s="121" t="s">
        <v>279</v>
      </c>
      <c r="B27" s="128"/>
      <c r="C27" s="128">
        <v>1</v>
      </c>
      <c r="D27" s="128"/>
      <c r="E27" s="128"/>
      <c r="F27" s="128">
        <v>1</v>
      </c>
      <c r="G27" s="128">
        <v>3</v>
      </c>
      <c r="H27" s="128">
        <v>1</v>
      </c>
      <c r="I27" s="128">
        <v>2</v>
      </c>
      <c r="J27" s="128">
        <v>4</v>
      </c>
      <c r="K27" s="128">
        <v>6</v>
      </c>
      <c r="L27" s="128">
        <v>8</v>
      </c>
      <c r="M27" s="128">
        <v>5</v>
      </c>
      <c r="N27" s="128">
        <v>4</v>
      </c>
      <c r="O27" s="128">
        <v>2</v>
      </c>
      <c r="P27" s="129">
        <v>2</v>
      </c>
      <c r="Q27" s="130">
        <v>2</v>
      </c>
      <c r="R27" s="130">
        <v>2</v>
      </c>
      <c r="S27" s="130">
        <v>1</v>
      </c>
      <c r="T27" s="130">
        <v>2</v>
      </c>
      <c r="U27" s="28">
        <v>2</v>
      </c>
    </row>
    <row r="28" spans="1:21" x14ac:dyDescent="0.25">
      <c r="A28" s="121" t="s">
        <v>280</v>
      </c>
      <c r="B28" s="128"/>
      <c r="C28" s="128" t="s">
        <v>288</v>
      </c>
      <c r="D28" s="128">
        <v>2</v>
      </c>
      <c r="E28" s="128">
        <v>4</v>
      </c>
      <c r="F28" s="128">
        <v>4</v>
      </c>
      <c r="G28" s="128">
        <v>3</v>
      </c>
      <c r="H28" s="128">
        <v>18</v>
      </c>
      <c r="I28" s="128">
        <v>14</v>
      </c>
      <c r="J28" s="128">
        <v>18</v>
      </c>
      <c r="K28" s="128">
        <v>15</v>
      </c>
      <c r="L28" s="128">
        <v>8</v>
      </c>
      <c r="M28" s="128">
        <v>10</v>
      </c>
      <c r="N28" s="128">
        <v>22</v>
      </c>
      <c r="O28" s="128">
        <v>21</v>
      </c>
      <c r="P28" s="129">
        <v>19</v>
      </c>
      <c r="Q28" s="130">
        <v>21</v>
      </c>
      <c r="R28" s="130">
        <v>14</v>
      </c>
      <c r="S28" s="130">
        <v>17</v>
      </c>
      <c r="T28" s="130">
        <v>33</v>
      </c>
      <c r="U28" s="28">
        <v>37</v>
      </c>
    </row>
    <row r="29" spans="1:21" x14ac:dyDescent="0.25">
      <c r="A29" s="122" t="s">
        <v>308</v>
      </c>
      <c r="B29" s="130"/>
      <c r="C29" s="130"/>
      <c r="D29" s="130"/>
      <c r="E29" s="130"/>
      <c r="F29" s="130"/>
      <c r="G29" s="130"/>
      <c r="H29" s="130"/>
      <c r="I29" s="130"/>
      <c r="J29" s="130"/>
      <c r="K29" s="130">
        <v>1</v>
      </c>
      <c r="L29" s="130">
        <v>2</v>
      </c>
      <c r="M29" s="130">
        <v>2</v>
      </c>
      <c r="N29" s="130">
        <v>1</v>
      </c>
      <c r="O29" s="130"/>
      <c r="P29" s="130"/>
      <c r="Q29" s="130">
        <v>2</v>
      </c>
      <c r="R29" s="130">
        <v>3</v>
      </c>
      <c r="S29" s="130">
        <v>2</v>
      </c>
      <c r="T29" s="130">
        <v>4</v>
      </c>
      <c r="U29" s="28">
        <v>3</v>
      </c>
    </row>
    <row r="30" spans="1:21" x14ac:dyDescent="0.25">
      <c r="A30" s="122" t="s">
        <v>307</v>
      </c>
      <c r="B30" s="130"/>
      <c r="C30" s="130"/>
      <c r="D30" s="130"/>
      <c r="E30" s="130"/>
      <c r="F30" s="130"/>
      <c r="G30" s="130"/>
      <c r="H30" s="130">
        <v>1</v>
      </c>
      <c r="I30" s="130"/>
      <c r="J30" s="130">
        <v>3</v>
      </c>
      <c r="K30" s="130">
        <v>1</v>
      </c>
      <c r="L30" s="130">
        <v>1</v>
      </c>
      <c r="M30" s="130"/>
      <c r="N30" s="130">
        <v>1</v>
      </c>
      <c r="O30" s="130"/>
      <c r="P30" s="130"/>
      <c r="Q30" s="130"/>
      <c r="R30" s="130"/>
      <c r="S30" s="130">
        <v>2</v>
      </c>
      <c r="T30" s="130">
        <v>6</v>
      </c>
      <c r="U30" s="28">
        <v>1</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5:H30"/>
  <sheetViews>
    <sheetView workbookViewId="0">
      <selection activeCell="B35" sqref="B35"/>
    </sheetView>
  </sheetViews>
  <sheetFormatPr defaultRowHeight="15" x14ac:dyDescent="0.25"/>
  <cols>
    <col min="1" max="1" width="15.5703125" bestFit="1" customWidth="1"/>
    <col min="2" max="2" width="17.85546875" bestFit="1" customWidth="1"/>
    <col min="3" max="3" width="5.42578125" bestFit="1" customWidth="1"/>
    <col min="4" max="4" width="7" bestFit="1" customWidth="1"/>
    <col min="5" max="5" width="5.85546875" bestFit="1" customWidth="1"/>
    <col min="6" max="6" width="3.7109375" bestFit="1" customWidth="1"/>
    <col min="7" max="7" width="4.7109375" bestFit="1" customWidth="1"/>
    <col min="8" max="9" width="11.28515625" bestFit="1" customWidth="1"/>
    <col min="10" max="10" width="45.42578125" bestFit="1" customWidth="1"/>
    <col min="11" max="11" width="19.7109375" bestFit="1" customWidth="1"/>
    <col min="12" max="12" width="41.42578125" bestFit="1" customWidth="1"/>
    <col min="13" max="13" width="22.140625" bestFit="1" customWidth="1"/>
    <col min="14" max="14" width="20.140625" bestFit="1" customWidth="1"/>
    <col min="15" max="15" width="49.42578125" bestFit="1" customWidth="1"/>
    <col min="16" max="16" width="9" bestFit="1" customWidth="1"/>
    <col min="17" max="17" width="11.28515625" bestFit="1" customWidth="1"/>
    <col min="18" max="18" width="45.42578125" bestFit="1" customWidth="1"/>
    <col min="19" max="19" width="19.7109375" bestFit="1" customWidth="1"/>
    <col min="20" max="20" width="41.42578125" bestFit="1" customWidth="1"/>
    <col min="21" max="21" width="22.140625" bestFit="1" customWidth="1"/>
    <col min="22" max="22" width="20.140625" bestFit="1" customWidth="1"/>
    <col min="23" max="23" width="49.42578125" bestFit="1" customWidth="1"/>
    <col min="24" max="24" width="7.85546875" bestFit="1" customWidth="1"/>
    <col min="25" max="25" width="9.42578125" bestFit="1" customWidth="1"/>
    <col min="26" max="26" width="45.42578125" bestFit="1" customWidth="1"/>
    <col min="27" max="27" width="19.7109375" bestFit="1" customWidth="1"/>
    <col min="28" max="28" width="41.42578125" bestFit="1" customWidth="1"/>
    <col min="29" max="29" width="22.140625" bestFit="1" customWidth="1"/>
    <col min="30" max="30" width="20.140625" bestFit="1" customWidth="1"/>
    <col min="31" max="31" width="49.42578125" bestFit="1" customWidth="1"/>
    <col min="32" max="32" width="7.85546875" bestFit="1" customWidth="1"/>
    <col min="33" max="33" width="9" bestFit="1" customWidth="1"/>
    <col min="34" max="34" width="11.28515625" bestFit="1" customWidth="1"/>
    <col min="35" max="36" width="7.85546875" customWidth="1"/>
    <col min="37" max="37" width="28.5703125" bestFit="1" customWidth="1"/>
    <col min="38" max="38" width="45.42578125" bestFit="1" customWidth="1"/>
    <col min="39" max="39" width="19.7109375" bestFit="1" customWidth="1"/>
    <col min="40" max="40" width="41.42578125" bestFit="1" customWidth="1"/>
    <col min="41" max="41" width="22.140625" bestFit="1" customWidth="1"/>
    <col min="42" max="42" width="20.140625" bestFit="1" customWidth="1"/>
    <col min="43" max="43" width="7.85546875" customWidth="1"/>
    <col min="44" max="44" width="28.5703125" bestFit="1" customWidth="1"/>
    <col min="45" max="45" width="45.42578125" bestFit="1" customWidth="1"/>
    <col min="46" max="46" width="19.7109375" bestFit="1" customWidth="1"/>
    <col min="47" max="47" width="41.42578125" bestFit="1" customWidth="1"/>
    <col min="48" max="48" width="22.140625" bestFit="1" customWidth="1"/>
    <col min="49" max="49" width="20.140625" bestFit="1" customWidth="1"/>
    <col min="50" max="50" width="7.85546875" customWidth="1"/>
    <col min="51" max="51" width="45.42578125" bestFit="1" customWidth="1"/>
    <col min="52" max="52" width="19.7109375" bestFit="1" customWidth="1"/>
    <col min="53" max="53" width="41.42578125" bestFit="1" customWidth="1"/>
    <col min="54" max="54" width="22.140625" bestFit="1" customWidth="1"/>
    <col min="55" max="55" width="20.140625" bestFit="1" customWidth="1"/>
    <col min="56" max="56" width="49.42578125" bestFit="1" customWidth="1"/>
    <col min="57" max="57" width="7.85546875" customWidth="1"/>
    <col min="58" max="58" width="28.5703125" bestFit="1" customWidth="1"/>
    <col min="59" max="59" width="45.42578125" bestFit="1" customWidth="1"/>
    <col min="60" max="60" width="19.7109375" bestFit="1" customWidth="1"/>
    <col min="61" max="61" width="41.42578125" bestFit="1" customWidth="1"/>
    <col min="62" max="62" width="22.140625" bestFit="1" customWidth="1"/>
    <col min="63" max="63" width="20.140625" bestFit="1" customWidth="1"/>
    <col min="64" max="64" width="7.85546875" customWidth="1"/>
    <col min="65" max="65" width="28.5703125" bestFit="1" customWidth="1"/>
    <col min="66" max="66" width="45.42578125" bestFit="1" customWidth="1"/>
    <col min="67" max="67" width="19.7109375" bestFit="1" customWidth="1"/>
    <col min="68" max="68" width="41.42578125" bestFit="1" customWidth="1"/>
    <col min="69" max="69" width="22.140625" bestFit="1" customWidth="1"/>
    <col min="70" max="70" width="20.140625" bestFit="1" customWidth="1"/>
    <col min="71" max="71" width="49.42578125" bestFit="1" customWidth="1"/>
    <col min="72" max="72" width="7.85546875" customWidth="1"/>
    <col min="73" max="73" width="28.5703125" bestFit="1" customWidth="1"/>
    <col min="74" max="74" width="45.42578125" bestFit="1" customWidth="1"/>
    <col min="75" max="75" width="19.7109375" bestFit="1" customWidth="1"/>
    <col min="76" max="76" width="41.42578125" bestFit="1" customWidth="1"/>
    <col min="77" max="77" width="22.140625" bestFit="1" customWidth="1"/>
    <col min="78" max="78" width="20.140625" bestFit="1" customWidth="1"/>
    <col min="79" max="79" width="7.85546875" customWidth="1"/>
    <col min="80" max="80" width="28.5703125" bestFit="1" customWidth="1"/>
    <col min="81" max="81" width="45.42578125" bestFit="1" customWidth="1"/>
    <col min="82" max="82" width="19.7109375" bestFit="1" customWidth="1"/>
    <col min="83" max="83" width="41.42578125" bestFit="1" customWidth="1"/>
    <col min="84" max="84" width="22.140625" bestFit="1" customWidth="1"/>
    <col min="85" max="85" width="20.140625" bestFit="1" customWidth="1"/>
    <col min="86" max="87" width="7.85546875" customWidth="1"/>
    <col min="88" max="88" width="45.42578125" bestFit="1" customWidth="1"/>
    <col min="89" max="89" width="19.7109375" bestFit="1" customWidth="1"/>
    <col min="90" max="90" width="41.42578125" bestFit="1" customWidth="1"/>
    <col min="91" max="91" width="22.140625" bestFit="1" customWidth="1"/>
    <col min="92" max="92" width="20.140625" bestFit="1" customWidth="1"/>
    <col min="93" max="93" width="7.85546875" customWidth="1"/>
    <col min="94" max="94" width="45.42578125" bestFit="1" customWidth="1"/>
    <col min="95" max="95" width="19.7109375" bestFit="1" customWidth="1"/>
    <col min="96" max="96" width="41.42578125" bestFit="1" customWidth="1"/>
    <col min="97" max="97" width="22.140625" bestFit="1" customWidth="1"/>
    <col min="98" max="98" width="20.140625" bestFit="1" customWidth="1"/>
    <col min="99" max="99" width="7.85546875" customWidth="1"/>
    <col min="100" max="100" width="45.42578125" bestFit="1" customWidth="1"/>
    <col min="101" max="101" width="19.7109375" bestFit="1" customWidth="1"/>
    <col min="102" max="102" width="41.42578125" bestFit="1" customWidth="1"/>
    <col min="103" max="103" width="22.140625" bestFit="1" customWidth="1"/>
    <col min="104" max="104" width="20.140625" bestFit="1" customWidth="1"/>
    <col min="105" max="105" width="49.42578125" bestFit="1" customWidth="1"/>
    <col min="106" max="107" width="7.85546875" customWidth="1"/>
    <col min="108" max="108" width="9.42578125" bestFit="1" customWidth="1"/>
    <col min="109" max="109" width="45.42578125" bestFit="1" customWidth="1"/>
    <col min="110" max="110" width="19.7109375" bestFit="1" customWidth="1"/>
    <col min="111" max="111" width="41.42578125" bestFit="1" customWidth="1"/>
    <col min="112" max="112" width="22.140625" bestFit="1" customWidth="1"/>
    <col min="113" max="113" width="20.140625" bestFit="1" customWidth="1"/>
    <col min="114" max="114" width="6.85546875" customWidth="1"/>
    <col min="115" max="115" width="45.42578125" bestFit="1" customWidth="1"/>
    <col min="116" max="116" width="19.7109375" bestFit="1" customWidth="1"/>
    <col min="117" max="117" width="41.42578125" bestFit="1" customWidth="1"/>
    <col min="118" max="118" width="22.140625" bestFit="1" customWidth="1"/>
    <col min="119" max="119" width="20.140625" bestFit="1" customWidth="1"/>
    <col min="120" max="120" width="49.42578125" bestFit="1" customWidth="1"/>
    <col min="121" max="121" width="6.85546875" customWidth="1"/>
    <col min="122" max="122" width="7.85546875" customWidth="1"/>
    <col min="123" max="123" width="9" customWidth="1"/>
    <col min="124" max="124" width="11.28515625" bestFit="1" customWidth="1"/>
  </cols>
  <sheetData>
    <row r="5" spans="1:8" x14ac:dyDescent="0.25">
      <c r="A5" s="23"/>
      <c r="B5" s="28"/>
      <c r="C5" s="28"/>
      <c r="D5" s="28"/>
      <c r="E5" s="28"/>
      <c r="F5" s="28"/>
      <c r="G5" s="28"/>
      <c r="H5" s="28"/>
    </row>
    <row r="6" spans="1:8" x14ac:dyDescent="0.25">
      <c r="A6" s="95"/>
      <c r="B6" s="28"/>
      <c r="C6" s="28"/>
      <c r="D6" s="28"/>
      <c r="E6" s="28"/>
      <c r="F6" s="28"/>
      <c r="G6" s="28"/>
      <c r="H6" s="28"/>
    </row>
    <row r="7" spans="1:8" x14ac:dyDescent="0.25">
      <c r="A7" s="99"/>
      <c r="B7" s="28"/>
      <c r="C7" s="28"/>
      <c r="D7" s="28"/>
      <c r="E7" s="28"/>
      <c r="F7" s="28"/>
      <c r="G7" s="28"/>
      <c r="H7" s="28"/>
    </row>
    <row r="8" spans="1:8" x14ac:dyDescent="0.25">
      <c r="A8" s="99"/>
      <c r="B8" s="28"/>
      <c r="C8" s="28"/>
      <c r="D8" s="28"/>
      <c r="E8" s="28"/>
      <c r="F8" s="28"/>
      <c r="G8" s="28"/>
      <c r="H8" s="28"/>
    </row>
    <row r="9" spans="1:8" x14ac:dyDescent="0.25">
      <c r="A9" s="95"/>
      <c r="B9" s="28"/>
      <c r="C9" s="28"/>
      <c r="D9" s="28"/>
      <c r="E9" s="28"/>
      <c r="F9" s="28"/>
      <c r="G9" s="28"/>
      <c r="H9" s="28"/>
    </row>
    <row r="10" spans="1:8" x14ac:dyDescent="0.25">
      <c r="A10" s="99"/>
      <c r="B10" s="28"/>
      <c r="C10" s="28"/>
      <c r="D10" s="28"/>
      <c r="E10" s="28"/>
      <c r="F10" s="28"/>
      <c r="G10" s="28"/>
      <c r="H10" s="28"/>
    </row>
    <row r="11" spans="1:8" x14ac:dyDescent="0.25">
      <c r="A11" s="99"/>
      <c r="B11" s="28"/>
      <c r="C11" s="28"/>
      <c r="D11" s="28"/>
      <c r="E11" s="28"/>
      <c r="F11" s="28"/>
      <c r="G11" s="28"/>
      <c r="H11" s="28"/>
    </row>
    <row r="12" spans="1:8" x14ac:dyDescent="0.25">
      <c r="A12" s="99"/>
      <c r="B12" s="28"/>
      <c r="C12" s="28"/>
      <c r="D12" s="28"/>
      <c r="E12" s="28"/>
      <c r="F12" s="28"/>
      <c r="G12" s="28"/>
      <c r="H12" s="28"/>
    </row>
    <row r="13" spans="1:8" x14ac:dyDescent="0.25">
      <c r="A13" s="99"/>
      <c r="B13" s="28"/>
      <c r="C13" s="28"/>
      <c r="D13" s="28"/>
      <c r="E13" s="28"/>
      <c r="F13" s="28"/>
      <c r="G13" s="28"/>
      <c r="H13" s="28"/>
    </row>
    <row r="14" spans="1:8" x14ac:dyDescent="0.25">
      <c r="A14" s="99"/>
      <c r="B14" s="28"/>
      <c r="C14" s="28"/>
      <c r="D14" s="28"/>
      <c r="E14" s="28"/>
      <c r="F14" s="28"/>
      <c r="G14" s="28"/>
      <c r="H14" s="28"/>
    </row>
    <row r="15" spans="1:8" x14ac:dyDescent="0.25">
      <c r="A15" s="99"/>
      <c r="B15" s="28"/>
      <c r="C15" s="28"/>
      <c r="D15" s="28"/>
      <c r="E15" s="28"/>
      <c r="F15" s="28"/>
      <c r="G15" s="28"/>
      <c r="H15" s="28"/>
    </row>
    <row r="16" spans="1:8" x14ac:dyDescent="0.25">
      <c r="A16" s="99"/>
      <c r="B16" s="28"/>
      <c r="C16" s="28"/>
      <c r="D16" s="28"/>
      <c r="E16" s="28"/>
      <c r="F16" s="28"/>
      <c r="G16" s="28"/>
      <c r="H16" s="28"/>
    </row>
    <row r="17" spans="1:8" x14ac:dyDescent="0.25">
      <c r="A17" s="95"/>
      <c r="B17" s="28"/>
      <c r="C17" s="28"/>
      <c r="D17" s="28"/>
      <c r="E17" s="28"/>
      <c r="F17" s="28"/>
      <c r="G17" s="28"/>
      <c r="H17" s="28"/>
    </row>
    <row r="18" spans="1:8" x14ac:dyDescent="0.25">
      <c r="A18" s="99"/>
      <c r="B18" s="28"/>
      <c r="C18" s="28"/>
      <c r="D18" s="28"/>
      <c r="E18" s="28"/>
      <c r="F18" s="28"/>
      <c r="G18" s="28"/>
      <c r="H18" s="28"/>
    </row>
    <row r="19" spans="1:8" x14ac:dyDescent="0.25">
      <c r="A19" s="99"/>
      <c r="B19" s="28"/>
      <c r="C19" s="28"/>
      <c r="D19" s="28"/>
      <c r="E19" s="28"/>
      <c r="F19" s="28"/>
      <c r="G19" s="28"/>
      <c r="H19" s="28"/>
    </row>
    <row r="20" spans="1:8" x14ac:dyDescent="0.25">
      <c r="A20" s="99"/>
      <c r="B20" s="28"/>
      <c r="C20" s="28"/>
      <c r="D20" s="28"/>
      <c r="E20" s="28"/>
      <c r="F20" s="28"/>
      <c r="G20" s="28"/>
      <c r="H20" s="28"/>
    </row>
    <row r="21" spans="1:8" x14ac:dyDescent="0.25">
      <c r="A21" s="23"/>
      <c r="B21" s="28"/>
      <c r="C21" s="28"/>
      <c r="D21" s="28"/>
      <c r="E21" s="28"/>
      <c r="F21" s="28"/>
      <c r="G21" s="28"/>
      <c r="H21" s="28"/>
    </row>
    <row r="22" spans="1:8" x14ac:dyDescent="0.25">
      <c r="A22" s="95"/>
      <c r="B22" s="28"/>
      <c r="C22" s="28"/>
      <c r="D22" s="28"/>
      <c r="E22" s="28"/>
      <c r="F22" s="28"/>
      <c r="G22" s="28"/>
      <c r="H22" s="28"/>
    </row>
    <row r="23" spans="1:8" x14ac:dyDescent="0.25">
      <c r="A23" s="99"/>
      <c r="B23" s="28"/>
      <c r="C23" s="28"/>
      <c r="D23" s="28"/>
      <c r="E23" s="28"/>
      <c r="F23" s="28"/>
      <c r="G23" s="28"/>
      <c r="H23" s="28"/>
    </row>
    <row r="24" spans="1:8" x14ac:dyDescent="0.25">
      <c r="A24" s="99"/>
      <c r="B24" s="28"/>
      <c r="C24" s="28"/>
      <c r="D24" s="28"/>
      <c r="E24" s="28"/>
      <c r="F24" s="28"/>
      <c r="G24" s="28"/>
      <c r="H24" s="28"/>
    </row>
    <row r="25" spans="1:8" x14ac:dyDescent="0.25">
      <c r="A25" s="99"/>
      <c r="B25" s="28"/>
      <c r="C25" s="28"/>
      <c r="D25" s="28"/>
      <c r="E25" s="28"/>
      <c r="F25" s="28"/>
      <c r="G25" s="28"/>
      <c r="H25" s="28"/>
    </row>
    <row r="26" spans="1:8" x14ac:dyDescent="0.25">
      <c r="A26" s="99"/>
      <c r="B26" s="28"/>
      <c r="C26" s="28"/>
      <c r="D26" s="28"/>
      <c r="E26" s="28"/>
      <c r="F26" s="28"/>
      <c r="G26" s="28"/>
      <c r="H26" s="28"/>
    </row>
    <row r="27" spans="1:8" x14ac:dyDescent="0.25">
      <c r="A27" s="95"/>
      <c r="B27" s="28"/>
      <c r="C27" s="28"/>
      <c r="D27" s="28"/>
      <c r="E27" s="28"/>
      <c r="F27" s="28"/>
      <c r="G27" s="28"/>
      <c r="H27" s="28"/>
    </row>
    <row r="28" spans="1:8" x14ac:dyDescent="0.25">
      <c r="A28" s="99"/>
      <c r="B28" s="28"/>
      <c r="C28" s="28"/>
      <c r="D28" s="28"/>
      <c r="E28" s="28"/>
      <c r="F28" s="28"/>
      <c r="G28" s="28"/>
      <c r="H28" s="28"/>
    </row>
    <row r="29" spans="1:8" x14ac:dyDescent="0.25">
      <c r="A29" s="99"/>
      <c r="B29" s="28"/>
      <c r="C29" s="28"/>
      <c r="D29" s="28"/>
      <c r="E29" s="28"/>
      <c r="F29" s="28"/>
      <c r="G29" s="28"/>
      <c r="H29" s="28"/>
    </row>
    <row r="30" spans="1:8" x14ac:dyDescent="0.25">
      <c r="A30" s="23"/>
      <c r="B30" s="28"/>
      <c r="C30" s="28"/>
      <c r="D30" s="28"/>
      <c r="E30" s="28"/>
      <c r="F30" s="28"/>
      <c r="G30" s="28"/>
      <c r="H30" s="28"/>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20"/>
  <sheetViews>
    <sheetView workbookViewId="0">
      <selection activeCell="AG17" sqref="AG17"/>
    </sheetView>
  </sheetViews>
  <sheetFormatPr defaultRowHeight="15" x14ac:dyDescent="0.25"/>
  <cols>
    <col min="1" max="1" width="15.5703125" bestFit="1" customWidth="1"/>
    <col min="2" max="2" width="17.85546875" bestFit="1" customWidth="1"/>
    <col min="3" max="3" width="11.28515625" customWidth="1"/>
    <col min="4" max="5" width="2.5703125" customWidth="1"/>
    <col min="6" max="6" width="11.28515625" bestFit="1" customWidth="1"/>
    <col min="7" max="7" width="6.7109375" bestFit="1" customWidth="1"/>
    <col min="8" max="8" width="8.7109375" customWidth="1"/>
    <col min="9" max="95" width="4.7109375" customWidth="1"/>
    <col min="96" max="96" width="43.7109375" bestFit="1" customWidth="1"/>
    <col min="97" max="97" width="38" bestFit="1" customWidth="1"/>
    <col min="98" max="98" width="44.85546875" bestFit="1" customWidth="1"/>
    <col min="99" max="99" width="7.85546875" bestFit="1" customWidth="1"/>
    <col min="100" max="100" width="46.5703125" bestFit="1" customWidth="1"/>
    <col min="101" max="101" width="43.7109375" bestFit="1" customWidth="1"/>
    <col min="102" max="102" width="38" bestFit="1" customWidth="1"/>
    <col min="103" max="103" width="44.85546875" bestFit="1" customWidth="1"/>
    <col min="104" max="104" width="7.85546875" customWidth="1"/>
    <col min="105" max="105" width="46.5703125" bestFit="1" customWidth="1"/>
    <col min="106" max="106" width="43.7109375" bestFit="1" customWidth="1"/>
    <col min="107" max="107" width="38" bestFit="1" customWidth="1"/>
    <col min="108" max="108" width="44.85546875" bestFit="1" customWidth="1"/>
    <col min="109" max="109" width="7.85546875" bestFit="1" customWidth="1"/>
    <col min="110" max="110" width="46.5703125" bestFit="1" customWidth="1"/>
    <col min="111" max="111" width="43.7109375" bestFit="1" customWidth="1"/>
    <col min="112" max="112" width="38" bestFit="1" customWidth="1"/>
    <col min="113" max="113" width="44.85546875" bestFit="1" customWidth="1"/>
    <col min="114" max="114" width="7.85546875" bestFit="1" customWidth="1"/>
    <col min="115" max="115" width="46.5703125" bestFit="1" customWidth="1"/>
    <col min="116" max="116" width="43.7109375" bestFit="1" customWidth="1"/>
    <col min="117" max="117" width="38" bestFit="1" customWidth="1"/>
    <col min="118" max="118" width="44.85546875" bestFit="1" customWidth="1"/>
    <col min="119" max="119" width="7.85546875" bestFit="1" customWidth="1"/>
    <col min="120" max="120" width="46.5703125" bestFit="1" customWidth="1"/>
    <col min="121" max="121" width="43.7109375" bestFit="1" customWidth="1"/>
    <col min="122" max="122" width="38" bestFit="1" customWidth="1"/>
    <col min="123" max="123" width="44.85546875" bestFit="1" customWidth="1"/>
    <col min="124" max="124" width="7.85546875" bestFit="1" customWidth="1"/>
    <col min="125" max="125" width="46.5703125" bestFit="1" customWidth="1"/>
    <col min="126" max="126" width="43.7109375" bestFit="1" customWidth="1"/>
    <col min="127" max="127" width="38" bestFit="1" customWidth="1"/>
    <col min="128" max="128" width="44.85546875" bestFit="1" customWidth="1"/>
    <col min="129" max="129" width="7.85546875" bestFit="1" customWidth="1"/>
    <col min="130" max="130" width="46.5703125" bestFit="1" customWidth="1"/>
    <col min="131" max="131" width="43.7109375" bestFit="1" customWidth="1"/>
    <col min="132" max="132" width="38" bestFit="1" customWidth="1"/>
    <col min="133" max="133" width="44.85546875" bestFit="1" customWidth="1"/>
    <col min="134" max="134" width="7.85546875" bestFit="1" customWidth="1"/>
    <col min="135" max="135" width="46.5703125" bestFit="1" customWidth="1"/>
    <col min="136" max="136" width="43.7109375" bestFit="1" customWidth="1"/>
    <col min="137" max="137" width="38" bestFit="1" customWidth="1"/>
    <col min="138" max="138" width="44.85546875" bestFit="1" customWidth="1"/>
    <col min="139" max="139" width="7.85546875" bestFit="1" customWidth="1"/>
    <col min="140" max="140" width="43.7109375" bestFit="1" customWidth="1"/>
    <col min="141" max="141" width="38" bestFit="1" customWidth="1"/>
    <col min="142" max="142" width="44.85546875" bestFit="1" customWidth="1"/>
    <col min="143" max="143" width="7.85546875" bestFit="1" customWidth="1"/>
    <col min="144" max="144" width="11.28515625" bestFit="1" customWidth="1"/>
    <col min="145" max="145" width="6.85546875" customWidth="1"/>
    <col min="146" max="146" width="46.5703125" bestFit="1" customWidth="1"/>
    <col min="147" max="147" width="43.7109375" bestFit="1" customWidth="1"/>
    <col min="148" max="148" width="44.85546875" bestFit="1" customWidth="1"/>
    <col min="149" max="149" width="6.85546875" customWidth="1"/>
    <col min="150" max="150" width="46.5703125" bestFit="1" customWidth="1"/>
    <col min="151" max="151" width="43.7109375" bestFit="1" customWidth="1"/>
    <col min="152" max="152" width="44.85546875" bestFit="1" customWidth="1"/>
    <col min="153" max="153" width="7.85546875" customWidth="1"/>
    <col min="154" max="154" width="46.5703125" bestFit="1" customWidth="1"/>
    <col min="155" max="155" width="43.7109375" bestFit="1" customWidth="1"/>
    <col min="156" max="156" width="44.85546875" bestFit="1" customWidth="1"/>
    <col min="157" max="157" width="7.85546875" customWidth="1"/>
    <col min="158" max="158" width="46.5703125" bestFit="1" customWidth="1"/>
    <col min="159" max="159" width="44.85546875" bestFit="1" customWidth="1"/>
    <col min="160" max="160" width="7.85546875" customWidth="1"/>
    <col min="161" max="161" width="46.5703125" bestFit="1" customWidth="1"/>
    <col min="162" max="162" width="44.85546875" bestFit="1" customWidth="1"/>
    <col min="163" max="163" width="7.85546875" customWidth="1"/>
    <col min="164" max="164" width="46.5703125" bestFit="1" customWidth="1"/>
    <col min="165" max="165" width="43.7109375" bestFit="1" customWidth="1"/>
    <col min="166" max="166" width="44.85546875" bestFit="1" customWidth="1"/>
    <col min="167" max="167" width="7.85546875" customWidth="1"/>
    <col min="168" max="168" width="46.5703125" bestFit="1" customWidth="1"/>
    <col min="169" max="169" width="44.85546875" bestFit="1" customWidth="1"/>
    <col min="170" max="170" width="7.85546875" customWidth="1"/>
    <col min="171" max="171" width="6.85546875" customWidth="1"/>
    <col min="172" max="172" width="46.5703125" bestFit="1" customWidth="1"/>
    <col min="173" max="173" width="44.85546875" bestFit="1" customWidth="1"/>
    <col min="174" max="174" width="7.85546875" customWidth="1"/>
    <col min="175" max="175" width="46.5703125" bestFit="1" customWidth="1"/>
    <col min="176" max="176" width="44.85546875" bestFit="1" customWidth="1"/>
    <col min="177" max="177" width="7.85546875" customWidth="1"/>
    <col min="178" max="178" width="46.5703125" bestFit="1" customWidth="1"/>
    <col min="179" max="179" width="43.7109375" bestFit="1" customWidth="1"/>
    <col min="180" max="180" width="44.85546875" bestFit="1" customWidth="1"/>
    <col min="181" max="181" width="7.85546875" customWidth="1"/>
    <col min="182" max="182" width="44.85546875" bestFit="1" customWidth="1"/>
    <col min="183" max="183" width="7.85546875" customWidth="1"/>
    <col min="184" max="184" width="46.5703125" bestFit="1" customWidth="1"/>
    <col min="185" max="185" width="43.7109375" bestFit="1" customWidth="1"/>
    <col min="186" max="186" width="38" bestFit="1" customWidth="1"/>
    <col min="187" max="187" width="7.85546875" customWidth="1"/>
    <col min="188" max="188" width="6.85546875" customWidth="1"/>
    <col min="189" max="189" width="38" bestFit="1" customWidth="1"/>
    <col min="190" max="190" width="44.85546875" bestFit="1" customWidth="1"/>
    <col min="191" max="191" width="7.85546875" customWidth="1"/>
    <col min="192" max="192" width="43.7109375" bestFit="1" customWidth="1"/>
    <col min="193" max="193" width="38" bestFit="1" customWidth="1"/>
    <col min="194" max="194" width="44.85546875" bestFit="1" customWidth="1"/>
    <col min="195" max="195" width="7.85546875" customWidth="1"/>
    <col min="196" max="196" width="43.7109375" bestFit="1" customWidth="1"/>
    <col min="197" max="197" width="44.85546875" bestFit="1" customWidth="1"/>
    <col min="198" max="198" width="7.85546875" customWidth="1"/>
    <col min="199" max="199" width="46.5703125" bestFit="1" customWidth="1"/>
    <col min="200" max="200" width="43.7109375" bestFit="1" customWidth="1"/>
    <col min="201" max="201" width="44.85546875" bestFit="1" customWidth="1"/>
    <col min="202" max="202" width="7.85546875" customWidth="1"/>
    <col min="203" max="203" width="46.5703125" bestFit="1" customWidth="1"/>
    <col min="204" max="204" width="43.7109375" bestFit="1" customWidth="1"/>
    <col min="205" max="205" width="44.85546875" bestFit="1" customWidth="1"/>
    <col min="206" max="206" width="7.85546875" customWidth="1"/>
    <col min="207" max="207" width="46.5703125" bestFit="1" customWidth="1"/>
    <col min="208" max="208" width="43.7109375" bestFit="1" customWidth="1"/>
    <col min="209" max="209" width="44.85546875" bestFit="1" customWidth="1"/>
    <col min="210" max="210" width="7.85546875" customWidth="1"/>
    <col min="211" max="211" width="43.7109375" bestFit="1" customWidth="1"/>
    <col min="212" max="212" width="44.85546875" bestFit="1" customWidth="1"/>
    <col min="213" max="213" width="7.85546875" customWidth="1"/>
    <col min="214" max="214" width="6.85546875" customWidth="1"/>
    <col min="215" max="215" width="46.5703125" bestFit="1" customWidth="1"/>
    <col min="216" max="216" width="43.7109375" bestFit="1" customWidth="1"/>
    <col min="217" max="217" width="38" bestFit="1" customWidth="1"/>
    <col min="218" max="218" width="44.85546875" bestFit="1" customWidth="1"/>
    <col min="219" max="219" width="6.85546875" customWidth="1"/>
    <col min="220" max="220" width="46.5703125" bestFit="1" customWidth="1"/>
    <col min="221" max="221" width="43.7109375" bestFit="1" customWidth="1"/>
    <col min="222" max="222" width="38" bestFit="1" customWidth="1"/>
    <col min="223" max="223" width="6.85546875" customWidth="1"/>
    <col min="224" max="224" width="46.5703125" bestFit="1" customWidth="1"/>
    <col min="225" max="225" width="43.7109375" bestFit="1" customWidth="1"/>
    <col min="226" max="226" width="38" bestFit="1" customWidth="1"/>
    <col min="227" max="227" width="6.85546875" customWidth="1"/>
    <col min="228" max="228" width="46.5703125" bestFit="1" customWidth="1"/>
    <col min="229" max="229" width="43.7109375" bestFit="1" customWidth="1"/>
    <col min="230" max="230" width="38" bestFit="1" customWidth="1"/>
    <col min="231" max="231" width="6.85546875" customWidth="1"/>
    <col min="232" max="232" width="46.5703125" bestFit="1" customWidth="1"/>
    <col min="233" max="233" width="43.7109375" bestFit="1" customWidth="1"/>
    <col min="234" max="234" width="38" bestFit="1" customWidth="1"/>
    <col min="235" max="235" width="6.85546875" customWidth="1"/>
    <col min="236" max="236" width="43.7109375" bestFit="1" customWidth="1"/>
    <col min="237" max="237" width="38" bestFit="1" customWidth="1"/>
    <col min="238" max="238" width="6.85546875" customWidth="1"/>
    <col min="239" max="239" width="7.85546875" customWidth="1"/>
    <col min="240" max="240" width="43.7109375" bestFit="1" customWidth="1"/>
    <col min="241" max="241" width="44.85546875" bestFit="1" customWidth="1"/>
    <col min="242" max="242" width="6.85546875" customWidth="1"/>
    <col min="243" max="243" width="43.7109375" bestFit="1" customWidth="1"/>
    <col min="244" max="244" width="44.85546875" bestFit="1" customWidth="1"/>
    <col min="245" max="245" width="6.85546875" customWidth="1"/>
    <col min="246" max="246" width="44.85546875" bestFit="1" customWidth="1"/>
    <col min="247" max="247" width="7.85546875" customWidth="1"/>
    <col min="248" max="248" width="44.85546875" bestFit="1" customWidth="1"/>
    <col min="249" max="249" width="7.85546875" customWidth="1"/>
    <col min="250" max="250" width="44.85546875" bestFit="1" customWidth="1"/>
    <col min="251" max="251" width="7.85546875" customWidth="1"/>
    <col min="252" max="252" width="46.5703125" bestFit="1" customWidth="1"/>
    <col min="253" max="253" width="43.7109375" bestFit="1" customWidth="1"/>
    <col min="254" max="254" width="44.85546875" bestFit="1" customWidth="1"/>
    <col min="255" max="256" width="7.85546875" customWidth="1"/>
    <col min="257" max="257" width="46.5703125" bestFit="1" customWidth="1"/>
    <col min="258" max="258" width="43.7109375" bestFit="1" customWidth="1"/>
    <col min="259" max="259" width="7.85546875" customWidth="1"/>
    <col min="260" max="260" width="43.7109375" bestFit="1" customWidth="1"/>
    <col min="261" max="261" width="7.85546875" customWidth="1"/>
    <col min="262" max="262" width="46.5703125" bestFit="1" customWidth="1"/>
    <col min="263" max="263" width="43.7109375" bestFit="1" customWidth="1"/>
    <col min="264" max="264" width="38" bestFit="1" customWidth="1"/>
    <col min="265" max="265" width="7.85546875" customWidth="1"/>
    <col min="266" max="266" width="46.5703125" bestFit="1" customWidth="1"/>
    <col min="267" max="267" width="43.7109375" bestFit="1" customWidth="1"/>
    <col min="268" max="268" width="44.85546875" bestFit="1" customWidth="1"/>
    <col min="269" max="269" width="7.85546875" customWidth="1"/>
    <col min="270" max="270" width="46.5703125" bestFit="1" customWidth="1"/>
    <col min="271" max="271" width="43.7109375" bestFit="1" customWidth="1"/>
    <col min="272" max="272" width="44.85546875" bestFit="1" customWidth="1"/>
    <col min="273" max="274" width="7.85546875" customWidth="1"/>
    <col min="275" max="275" width="46.5703125" bestFit="1" customWidth="1"/>
    <col min="276" max="276" width="43.7109375" bestFit="1" customWidth="1"/>
    <col min="277" max="277" width="38" bestFit="1" customWidth="1"/>
    <col min="278" max="278" width="44.85546875" bestFit="1" customWidth="1"/>
    <col min="279" max="279" width="7.85546875" customWidth="1"/>
    <col min="280" max="280" width="46.5703125" bestFit="1" customWidth="1"/>
    <col min="281" max="281" width="43.7109375" bestFit="1" customWidth="1"/>
    <col min="282" max="282" width="38" bestFit="1" customWidth="1"/>
    <col min="283" max="283" width="44.85546875" bestFit="1" customWidth="1"/>
    <col min="284" max="284" width="7.85546875" customWidth="1"/>
    <col min="285" max="285" width="43.7109375" bestFit="1" customWidth="1"/>
    <col min="286" max="286" width="38" bestFit="1" customWidth="1"/>
    <col min="287" max="287" width="44.85546875" bestFit="1" customWidth="1"/>
    <col min="288" max="288" width="7.85546875" customWidth="1"/>
    <col min="289" max="289" width="46.5703125" bestFit="1" customWidth="1"/>
    <col min="290" max="290" width="43.7109375" bestFit="1" customWidth="1"/>
    <col min="291" max="291" width="38" bestFit="1" customWidth="1"/>
    <col min="292" max="292" width="44.85546875" bestFit="1" customWidth="1"/>
    <col min="293" max="293" width="7.85546875" customWidth="1"/>
    <col min="294" max="294" width="46.5703125" bestFit="1" customWidth="1"/>
    <col min="295" max="295" width="43.7109375" bestFit="1" customWidth="1"/>
    <col min="296" max="296" width="38" bestFit="1" customWidth="1"/>
    <col min="297" max="297" width="44.85546875" bestFit="1" customWidth="1"/>
    <col min="298" max="298" width="7.85546875" customWidth="1"/>
    <col min="299" max="299" width="46.5703125" bestFit="1" customWidth="1"/>
    <col min="300" max="300" width="43.7109375" bestFit="1" customWidth="1"/>
    <col min="301" max="301" width="38" bestFit="1" customWidth="1"/>
    <col min="302" max="302" width="44.85546875" bestFit="1" customWidth="1"/>
    <col min="303" max="303" width="7.85546875" customWidth="1"/>
    <col min="304" max="304" width="46.5703125" bestFit="1" customWidth="1"/>
    <col min="305" max="305" width="43.7109375" bestFit="1" customWidth="1"/>
    <col min="306" max="306" width="38" bestFit="1" customWidth="1"/>
    <col min="307" max="307" width="44.85546875" bestFit="1" customWidth="1"/>
    <col min="308" max="309" width="7.85546875" customWidth="1"/>
    <col min="310" max="310" width="43.7109375" bestFit="1" customWidth="1"/>
    <col min="311" max="311" width="38" bestFit="1" customWidth="1"/>
    <col min="312" max="312" width="44.85546875" bestFit="1" customWidth="1"/>
    <col min="313" max="313" width="6.85546875" customWidth="1"/>
    <col min="314" max="314" width="43.7109375" bestFit="1" customWidth="1"/>
    <col min="315" max="315" width="38" bestFit="1" customWidth="1"/>
    <col min="316" max="316" width="44.85546875" bestFit="1" customWidth="1"/>
    <col min="317" max="317" width="7.85546875" customWidth="1"/>
    <col min="318" max="318" width="43.7109375" bestFit="1" customWidth="1"/>
    <col min="319" max="319" width="38" bestFit="1" customWidth="1"/>
    <col min="320" max="320" width="44.85546875" bestFit="1" customWidth="1"/>
    <col min="321" max="321" width="7.85546875" customWidth="1"/>
    <col min="322" max="322" width="43.7109375" bestFit="1" customWidth="1"/>
    <col min="323" max="323" width="38" bestFit="1" customWidth="1"/>
    <col min="324" max="324" width="44.85546875" bestFit="1" customWidth="1"/>
    <col min="325" max="326" width="7.85546875" customWidth="1"/>
    <col min="327" max="327" width="11.28515625" bestFit="1" customWidth="1"/>
  </cols>
  <sheetData>
    <row r="1" spans="1:8" ht="18.75" x14ac:dyDescent="0.3">
      <c r="F1" t="s">
        <v>1</v>
      </c>
      <c r="G1" s="169" t="s">
        <v>0</v>
      </c>
      <c r="H1" s="169" t="s">
        <v>318</v>
      </c>
    </row>
    <row r="2" spans="1:8" x14ac:dyDescent="0.25">
      <c r="G2" s="168" t="s">
        <v>269</v>
      </c>
      <c r="H2" s="146">
        <v>0.58299999999999996</v>
      </c>
    </row>
    <row r="3" spans="1:8" x14ac:dyDescent="0.25">
      <c r="G3" s="168" t="s">
        <v>270</v>
      </c>
      <c r="H3" s="146">
        <v>0.38900000000000001</v>
      </c>
    </row>
    <row r="4" spans="1:8" x14ac:dyDescent="0.25">
      <c r="G4" s="168" t="s">
        <v>289</v>
      </c>
      <c r="H4" s="146">
        <f>-0.146</f>
        <v>-0.14599999999999999</v>
      </c>
    </row>
    <row r="5" spans="1:8" x14ac:dyDescent="0.25">
      <c r="A5" s="23"/>
      <c r="B5" s="28"/>
      <c r="C5" s="28"/>
      <c r="G5" s="168" t="s">
        <v>271</v>
      </c>
      <c r="H5" s="146">
        <v>1.35</v>
      </c>
    </row>
    <row r="6" spans="1:8" x14ac:dyDescent="0.25">
      <c r="A6" s="95"/>
      <c r="B6" s="28"/>
      <c r="C6" s="28"/>
      <c r="G6" s="168" t="s">
        <v>313</v>
      </c>
      <c r="H6" s="146">
        <v>0.26700000000000002</v>
      </c>
    </row>
    <row r="7" spans="1:8" x14ac:dyDescent="0.25">
      <c r="A7" s="99"/>
      <c r="B7" s="28"/>
      <c r="C7" s="28"/>
      <c r="G7" s="168" t="s">
        <v>314</v>
      </c>
      <c r="H7" s="146">
        <v>0.214</v>
      </c>
    </row>
    <row r="8" spans="1:8" x14ac:dyDescent="0.25">
      <c r="A8" s="99"/>
      <c r="B8" s="28"/>
      <c r="C8" s="28"/>
    </row>
    <row r="9" spans="1:8" x14ac:dyDescent="0.25">
      <c r="A9" s="95"/>
      <c r="B9" s="28"/>
      <c r="C9" s="28"/>
    </row>
    <row r="10" spans="1:8" x14ac:dyDescent="0.25">
      <c r="A10" s="99"/>
      <c r="B10" s="28"/>
      <c r="C10" s="28"/>
    </row>
    <row r="11" spans="1:8" x14ac:dyDescent="0.25">
      <c r="A11" s="99"/>
      <c r="B11" s="28"/>
      <c r="C11" s="28"/>
    </row>
    <row r="12" spans="1:8" x14ac:dyDescent="0.25">
      <c r="A12" s="23"/>
      <c r="B12" s="28"/>
      <c r="C12" s="28"/>
    </row>
    <row r="13" spans="1:8" x14ac:dyDescent="0.25">
      <c r="A13" s="95"/>
      <c r="B13" s="28"/>
      <c r="C13" s="28"/>
    </row>
    <row r="14" spans="1:8" x14ac:dyDescent="0.25">
      <c r="A14" s="99"/>
      <c r="B14" s="28"/>
      <c r="C14" s="28"/>
    </row>
    <row r="15" spans="1:8" x14ac:dyDescent="0.25">
      <c r="A15" s="99"/>
      <c r="B15" s="28"/>
      <c r="C15" s="28"/>
    </row>
    <row r="16" spans="1:8" x14ac:dyDescent="0.25">
      <c r="A16" s="99"/>
      <c r="B16" s="28"/>
      <c r="C16" s="28"/>
    </row>
    <row r="17" spans="1:3" x14ac:dyDescent="0.25">
      <c r="A17" s="95"/>
      <c r="B17" s="28"/>
      <c r="C17" s="28"/>
    </row>
    <row r="18" spans="1:3" x14ac:dyDescent="0.25">
      <c r="A18" s="99"/>
      <c r="B18" s="28"/>
      <c r="C18" s="28"/>
    </row>
    <row r="19" spans="1:3" x14ac:dyDescent="0.25">
      <c r="A19" s="99"/>
      <c r="B19" s="28"/>
      <c r="C19" s="28"/>
    </row>
    <row r="20" spans="1:3" x14ac:dyDescent="0.25">
      <c r="A20" s="23"/>
      <c r="B20" s="28"/>
      <c r="C20" s="2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K23"/>
  <sheetViews>
    <sheetView workbookViewId="0">
      <selection activeCell="E29" sqref="E29"/>
    </sheetView>
  </sheetViews>
  <sheetFormatPr defaultRowHeight="15" x14ac:dyDescent="0.25"/>
  <cols>
    <col min="1" max="1" width="61" bestFit="1" customWidth="1"/>
    <col min="2" max="2" width="15.28515625" customWidth="1"/>
    <col min="3" max="3" width="21.85546875" bestFit="1" customWidth="1"/>
    <col min="5" max="5" width="16.85546875" bestFit="1" customWidth="1"/>
    <col min="6" max="7" width="16.85546875" customWidth="1"/>
    <col min="8" max="8" width="23.5703125" bestFit="1" customWidth="1"/>
    <col min="9" max="9" width="19.28515625" bestFit="1" customWidth="1"/>
    <col min="10" max="10" width="11" bestFit="1" customWidth="1"/>
    <col min="11" max="11" width="8.42578125" bestFit="1" customWidth="1"/>
  </cols>
  <sheetData>
    <row r="1" spans="1:11" x14ac:dyDescent="0.25">
      <c r="E1" t="s">
        <v>266</v>
      </c>
      <c r="F1" s="34">
        <f ca="1">TODAY()</f>
        <v>43928</v>
      </c>
      <c r="G1" s="34"/>
    </row>
    <row r="2" spans="1:11" ht="15.75" thickBot="1" x14ac:dyDescent="0.3">
      <c r="A2" s="167"/>
    </row>
    <row r="3" spans="1:11" x14ac:dyDescent="0.25">
      <c r="J3" s="89" t="s">
        <v>286</v>
      </c>
      <c r="K3" s="90" t="s">
        <v>317</v>
      </c>
    </row>
    <row r="4" spans="1:11" x14ac:dyDescent="0.25">
      <c r="E4" s="148" t="s">
        <v>274</v>
      </c>
      <c r="F4" s="148" t="s">
        <v>275</v>
      </c>
      <c r="G4" s="148" t="s">
        <v>272</v>
      </c>
      <c r="H4" s="148" t="s">
        <v>268</v>
      </c>
      <c r="I4" s="149" t="s">
        <v>267</v>
      </c>
      <c r="J4" s="152" t="s">
        <v>287</v>
      </c>
      <c r="K4" s="153" t="s">
        <v>287</v>
      </c>
    </row>
    <row r="5" spans="1:11" ht="18.75" x14ac:dyDescent="0.3">
      <c r="A5" s="143"/>
      <c r="B5" s="144"/>
      <c r="C5" s="145"/>
      <c r="D5" s="146" t="s">
        <v>313</v>
      </c>
      <c r="E5" s="150">
        <v>9</v>
      </c>
      <c r="F5" s="150"/>
      <c r="G5" s="150">
        <f>E5+F5</f>
        <v>9</v>
      </c>
      <c r="H5" s="150">
        <v>20</v>
      </c>
      <c r="I5" s="154">
        <f>G5/H5</f>
        <v>0.45</v>
      </c>
      <c r="J5" s="162">
        <f>SUM(I5:I6)</f>
        <v>0.45</v>
      </c>
      <c r="K5" s="163">
        <v>27</v>
      </c>
    </row>
    <row r="6" spans="1:11" x14ac:dyDescent="0.25">
      <c r="A6" s="143"/>
      <c r="B6" s="144"/>
      <c r="C6" s="145"/>
      <c r="D6" s="146" t="s">
        <v>313</v>
      </c>
      <c r="E6" s="150">
        <v>0</v>
      </c>
      <c r="F6" s="150"/>
      <c r="G6" s="150">
        <f>E6+F6</f>
        <v>0</v>
      </c>
      <c r="H6" s="150">
        <v>1</v>
      </c>
      <c r="I6" s="154">
        <f>G6/H6</f>
        <v>0</v>
      </c>
      <c r="J6" s="160"/>
      <c r="K6" s="161"/>
    </row>
    <row r="7" spans="1:11" ht="18.75" x14ac:dyDescent="0.3">
      <c r="A7" s="41"/>
      <c r="B7" s="42"/>
      <c r="C7" s="43"/>
      <c r="D7" s="47" t="s">
        <v>269</v>
      </c>
      <c r="E7" s="59">
        <v>159</v>
      </c>
      <c r="F7" s="59"/>
      <c r="G7" s="59">
        <f>E7+F7</f>
        <v>159</v>
      </c>
      <c r="H7" s="59">
        <v>2</v>
      </c>
      <c r="I7" s="155">
        <f>E7/H7</f>
        <v>79.5</v>
      </c>
      <c r="J7" s="162">
        <f>I7</f>
        <v>79.5</v>
      </c>
      <c r="K7" s="163">
        <v>521</v>
      </c>
    </row>
    <row r="8" spans="1:11" ht="18.75" x14ac:dyDescent="0.3">
      <c r="A8" s="38"/>
      <c r="B8" s="39"/>
      <c r="C8" s="40"/>
      <c r="D8" s="63" t="s">
        <v>270</v>
      </c>
      <c r="E8" s="60">
        <v>3495</v>
      </c>
      <c r="F8" s="60"/>
      <c r="G8" s="60">
        <f t="shared" ref="G8:G19" si="0">E8+F8</f>
        <v>3495</v>
      </c>
      <c r="H8" s="60">
        <v>25</v>
      </c>
      <c r="I8" s="156">
        <f t="shared" ref="I8:I22" si="1">E8/H8</f>
        <v>139.80000000000001</v>
      </c>
      <c r="J8" s="162">
        <f>SUM(I9:I12)</f>
        <v>454.3</v>
      </c>
      <c r="K8" s="163">
        <v>463</v>
      </c>
    </row>
    <row r="9" spans="1:11" x14ac:dyDescent="0.25">
      <c r="A9" s="38"/>
      <c r="B9" s="39"/>
      <c r="C9" s="40"/>
      <c r="D9" s="63" t="s">
        <v>270</v>
      </c>
      <c r="E9" s="60">
        <v>117</v>
      </c>
      <c r="F9" s="60"/>
      <c r="G9" s="60">
        <f t="shared" si="0"/>
        <v>117</v>
      </c>
      <c r="H9" s="60">
        <v>2.5</v>
      </c>
      <c r="I9" s="156">
        <f t="shared" si="1"/>
        <v>46.8</v>
      </c>
      <c r="J9" s="164"/>
      <c r="K9" s="161"/>
    </row>
    <row r="10" spans="1:11" x14ac:dyDescent="0.25">
      <c r="A10" s="38"/>
      <c r="B10" s="39"/>
      <c r="C10" s="40"/>
      <c r="D10" s="63" t="s">
        <v>270</v>
      </c>
      <c r="E10" s="60">
        <v>1245</v>
      </c>
      <c r="F10" s="60"/>
      <c r="G10" s="60">
        <f t="shared" si="0"/>
        <v>1245</v>
      </c>
      <c r="H10" s="60">
        <v>10</v>
      </c>
      <c r="I10" s="156">
        <f t="shared" si="1"/>
        <v>124.5</v>
      </c>
      <c r="J10" s="164"/>
      <c r="K10" s="161"/>
    </row>
    <row r="11" spans="1:11" x14ac:dyDescent="0.25">
      <c r="A11" s="38"/>
      <c r="B11" s="39"/>
      <c r="C11" s="40"/>
      <c r="D11" s="63" t="s">
        <v>270</v>
      </c>
      <c r="E11" s="60">
        <v>258</v>
      </c>
      <c r="F11" s="60"/>
      <c r="G11" s="60">
        <f t="shared" si="0"/>
        <v>258</v>
      </c>
      <c r="H11" s="60">
        <v>1</v>
      </c>
      <c r="I11" s="156">
        <f t="shared" si="1"/>
        <v>258</v>
      </c>
      <c r="J11" s="164"/>
      <c r="K11" s="161"/>
    </row>
    <row r="12" spans="1:11" x14ac:dyDescent="0.25">
      <c r="A12" s="38"/>
      <c r="B12" s="39"/>
      <c r="C12" s="40"/>
      <c r="D12" s="63" t="s">
        <v>270</v>
      </c>
      <c r="E12" s="60">
        <v>125</v>
      </c>
      <c r="F12" s="60"/>
      <c r="G12" s="60">
        <f t="shared" si="0"/>
        <v>125</v>
      </c>
      <c r="H12" s="60">
        <v>5</v>
      </c>
      <c r="I12" s="156">
        <f t="shared" si="1"/>
        <v>25</v>
      </c>
      <c r="J12" s="164"/>
      <c r="K12" s="161"/>
    </row>
    <row r="13" spans="1:11" ht="18.75" x14ac:dyDescent="0.3">
      <c r="A13" s="35"/>
      <c r="B13" s="36"/>
      <c r="C13" s="37"/>
      <c r="D13" s="64" t="s">
        <v>257</v>
      </c>
      <c r="E13" s="61">
        <v>90</v>
      </c>
      <c r="F13" s="61"/>
      <c r="G13" s="61">
        <f t="shared" si="0"/>
        <v>90</v>
      </c>
      <c r="H13" s="61">
        <v>2</v>
      </c>
      <c r="I13" s="157">
        <f t="shared" si="1"/>
        <v>45</v>
      </c>
      <c r="J13" s="162">
        <f>I13</f>
        <v>45</v>
      </c>
      <c r="K13" s="163">
        <v>88</v>
      </c>
    </row>
    <row r="14" spans="1:11" x14ac:dyDescent="0.25">
      <c r="A14" s="35"/>
      <c r="B14" s="36"/>
      <c r="C14" s="37"/>
      <c r="D14" s="64" t="s">
        <v>257</v>
      </c>
      <c r="E14" s="61">
        <v>1301</v>
      </c>
      <c r="F14" s="61"/>
      <c r="G14" s="61">
        <f t="shared" si="0"/>
        <v>1301</v>
      </c>
      <c r="H14" s="61">
        <v>50</v>
      </c>
      <c r="I14" s="157">
        <f t="shared" si="1"/>
        <v>26.02</v>
      </c>
      <c r="J14" s="164"/>
      <c r="K14" s="161"/>
    </row>
    <row r="15" spans="1:11" x14ac:dyDescent="0.25">
      <c r="A15" s="35"/>
      <c r="B15" s="36"/>
      <c r="C15" s="37"/>
      <c r="D15" s="64" t="s">
        <v>257</v>
      </c>
      <c r="E15" s="61">
        <v>77</v>
      </c>
      <c r="F15" s="61"/>
      <c r="G15" s="61">
        <f t="shared" si="0"/>
        <v>77</v>
      </c>
      <c r="H15" s="61">
        <v>20</v>
      </c>
      <c r="I15" s="157">
        <f t="shared" si="1"/>
        <v>3.85</v>
      </c>
      <c r="J15" s="164"/>
      <c r="K15" s="161"/>
    </row>
    <row r="16" spans="1:11" x14ac:dyDescent="0.25">
      <c r="A16" s="35"/>
      <c r="B16" s="36"/>
      <c r="C16" s="37"/>
      <c r="D16" s="64" t="s">
        <v>257</v>
      </c>
      <c r="E16" s="61">
        <v>695</v>
      </c>
      <c r="F16" s="61"/>
      <c r="G16" s="61">
        <f t="shared" si="0"/>
        <v>695</v>
      </c>
      <c r="H16" s="61">
        <v>20</v>
      </c>
      <c r="I16" s="157">
        <f t="shared" si="1"/>
        <v>34.75</v>
      </c>
      <c r="J16" s="164"/>
      <c r="K16" s="161"/>
    </row>
    <row r="17" spans="1:11" ht="18.75" x14ac:dyDescent="0.3">
      <c r="A17" s="44"/>
      <c r="B17" s="45"/>
      <c r="C17" s="46"/>
      <c r="D17" s="65" t="s">
        <v>271</v>
      </c>
      <c r="E17" s="62">
        <v>34</v>
      </c>
      <c r="F17" s="62"/>
      <c r="G17" s="62">
        <f t="shared" si="0"/>
        <v>34</v>
      </c>
      <c r="H17" s="62">
        <v>1</v>
      </c>
      <c r="I17" s="158">
        <f t="shared" si="1"/>
        <v>34</v>
      </c>
      <c r="J17" s="162">
        <f>SUM(I17:I19)</f>
        <v>140.9</v>
      </c>
      <c r="K17" s="163">
        <v>1500</v>
      </c>
    </row>
    <row r="18" spans="1:11" x14ac:dyDescent="0.25">
      <c r="A18" s="44"/>
      <c r="B18" s="45"/>
      <c r="C18" s="46"/>
      <c r="D18" s="65" t="s">
        <v>271</v>
      </c>
      <c r="E18" s="62">
        <v>452</v>
      </c>
      <c r="F18" s="62"/>
      <c r="G18" s="62">
        <f t="shared" si="0"/>
        <v>452</v>
      </c>
      <c r="H18" s="62">
        <v>5</v>
      </c>
      <c r="I18" s="158">
        <f t="shared" si="1"/>
        <v>90.4</v>
      </c>
      <c r="J18" s="164"/>
      <c r="K18" s="161"/>
    </row>
    <row r="19" spans="1:11" x14ac:dyDescent="0.25">
      <c r="A19" s="44"/>
      <c r="B19" s="45"/>
      <c r="C19" s="46"/>
      <c r="D19" s="65" t="s">
        <v>271</v>
      </c>
      <c r="E19" s="62">
        <v>33</v>
      </c>
      <c r="F19" s="62"/>
      <c r="G19" s="62">
        <f t="shared" si="0"/>
        <v>33</v>
      </c>
      <c r="H19" s="62">
        <v>2</v>
      </c>
      <c r="I19" s="158">
        <f t="shared" si="1"/>
        <v>16.5</v>
      </c>
      <c r="J19" s="164"/>
      <c r="K19" s="161"/>
    </row>
    <row r="20" spans="1:11" ht="18.75" x14ac:dyDescent="0.3">
      <c r="A20" s="140"/>
      <c r="B20" s="141"/>
      <c r="C20" s="142"/>
      <c r="D20" s="147" t="s">
        <v>314</v>
      </c>
      <c r="E20" s="151">
        <v>96</v>
      </c>
      <c r="F20" s="151"/>
      <c r="G20" s="151">
        <f>SUM(E20:F20)</f>
        <v>96</v>
      </c>
      <c r="H20" s="151">
        <v>10</v>
      </c>
      <c r="I20" s="159">
        <f t="shared" si="1"/>
        <v>9.6</v>
      </c>
      <c r="J20" s="162">
        <f>SUM(I21:I22)</f>
        <v>9</v>
      </c>
      <c r="K20" s="163">
        <v>9</v>
      </c>
    </row>
    <row r="21" spans="1:11" x14ac:dyDescent="0.25">
      <c r="A21" s="140"/>
      <c r="B21" s="141"/>
      <c r="C21" s="142"/>
      <c r="D21" s="147" t="s">
        <v>314</v>
      </c>
      <c r="E21" s="151">
        <v>0</v>
      </c>
      <c r="F21" s="151"/>
      <c r="G21" s="151">
        <f t="shared" ref="G21:G22" si="2">SUM(E21:F21)</f>
        <v>0</v>
      </c>
      <c r="H21" s="151">
        <v>5</v>
      </c>
      <c r="I21" s="159">
        <f t="shared" si="1"/>
        <v>0</v>
      </c>
      <c r="J21" s="160"/>
      <c r="K21" s="161"/>
    </row>
    <row r="22" spans="1:11" ht="15.75" thickBot="1" x14ac:dyDescent="0.3">
      <c r="A22" s="140"/>
      <c r="B22" s="141"/>
      <c r="C22" s="142"/>
      <c r="D22" s="147" t="s">
        <v>314</v>
      </c>
      <c r="E22" s="151">
        <v>90</v>
      </c>
      <c r="F22" s="151"/>
      <c r="G22" s="151">
        <f t="shared" si="2"/>
        <v>90</v>
      </c>
      <c r="H22" s="151">
        <v>10</v>
      </c>
      <c r="I22" s="159">
        <f t="shared" si="1"/>
        <v>9</v>
      </c>
      <c r="J22" s="165"/>
      <c r="K22" s="166"/>
    </row>
    <row r="23" spans="1:11" x14ac:dyDescent="0.25">
      <c r="A23" s="23"/>
      <c r="B23" s="28"/>
    </row>
  </sheetData>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990"/>
  <sheetViews>
    <sheetView workbookViewId="0">
      <pane ySplit="1" topLeftCell="A2" activePane="bottomLeft" state="frozen"/>
      <selection pane="bottomLeft" activeCell="Y23" sqref="Y23"/>
    </sheetView>
  </sheetViews>
  <sheetFormatPr defaultRowHeight="15" x14ac:dyDescent="0.25"/>
  <cols>
    <col min="1" max="1" width="3.85546875" customWidth="1"/>
    <col min="2" max="2" width="4.5703125" customWidth="1"/>
    <col min="3" max="7" width="0.28515625" customWidth="1"/>
    <col min="8" max="8" width="49.5703125" customWidth="1"/>
    <col min="9" max="9" width="17.28515625" style="27" bestFit="1" customWidth="1"/>
    <col min="10" max="19" width="0.28515625" customWidth="1"/>
    <col min="20" max="20" width="20" bestFit="1" customWidth="1"/>
    <col min="21" max="23" width="9.140625" style="22"/>
    <col min="24" max="24" width="6.140625" style="22" bestFit="1" customWidth="1"/>
    <col min="25" max="25" width="9.140625" style="22"/>
    <col min="26" max="26" width="10.42578125" bestFit="1" customWidth="1"/>
  </cols>
  <sheetData>
    <row r="1" spans="1:26" x14ac:dyDescent="0.25">
      <c r="A1" s="13" t="s">
        <v>231</v>
      </c>
      <c r="B1" s="13" t="s">
        <v>232</v>
      </c>
      <c r="C1" s="13" t="s">
        <v>233</v>
      </c>
      <c r="D1" s="13" t="s">
        <v>234</v>
      </c>
      <c r="E1" s="14" t="s">
        <v>235</v>
      </c>
      <c r="F1" s="14" t="s">
        <v>236</v>
      </c>
      <c r="G1" s="15" t="s">
        <v>237</v>
      </c>
      <c r="H1" s="174" t="s">
        <v>238</v>
      </c>
      <c r="I1" s="176" t="s">
        <v>239</v>
      </c>
      <c r="J1" s="13" t="s">
        <v>240</v>
      </c>
      <c r="K1" s="13" t="s">
        <v>241</v>
      </c>
      <c r="L1" s="13" t="s">
        <v>242</v>
      </c>
      <c r="M1" s="13" t="s">
        <v>243</v>
      </c>
      <c r="N1" s="13" t="s">
        <v>244</v>
      </c>
      <c r="O1" s="13" t="s">
        <v>245</v>
      </c>
      <c r="P1" s="13" t="s">
        <v>246</v>
      </c>
      <c r="Q1" s="13" t="s">
        <v>247</v>
      </c>
      <c r="R1" s="13" t="s">
        <v>248</v>
      </c>
      <c r="S1" s="13" t="s">
        <v>249</v>
      </c>
      <c r="T1" s="174" t="s">
        <v>316</v>
      </c>
      <c r="U1" s="175" t="s">
        <v>252</v>
      </c>
      <c r="V1" s="175" t="s">
        <v>201</v>
      </c>
      <c r="W1" s="175" t="s">
        <v>203</v>
      </c>
      <c r="X1" s="175" t="s">
        <v>202</v>
      </c>
      <c r="Y1" s="177" t="s">
        <v>253</v>
      </c>
      <c r="Z1" s="177" t="s">
        <v>258</v>
      </c>
    </row>
    <row r="2" spans="1:26" x14ac:dyDescent="0.25">
      <c r="E2" s="16"/>
      <c r="F2" s="16"/>
      <c r="G2" s="17"/>
      <c r="H2" s="18"/>
      <c r="I2" s="26"/>
      <c r="J2" s="19"/>
      <c r="K2" s="18"/>
      <c r="L2" s="18"/>
      <c r="M2" s="18"/>
      <c r="N2" s="18"/>
      <c r="P2" s="18"/>
      <c r="R2" s="18"/>
      <c r="S2" s="18"/>
    </row>
    <row r="3" spans="1:26" x14ac:dyDescent="0.25">
      <c r="E3" s="16"/>
      <c r="F3" s="16"/>
      <c r="G3" s="17"/>
      <c r="H3" s="18"/>
      <c r="I3" s="26"/>
      <c r="J3" s="19"/>
      <c r="K3" s="18"/>
      <c r="L3" s="18"/>
      <c r="M3" s="18"/>
      <c r="N3" s="18"/>
      <c r="P3" s="18"/>
      <c r="R3" s="18"/>
      <c r="S3" s="18"/>
    </row>
    <row r="4" spans="1:26" x14ac:dyDescent="0.25">
      <c r="E4" s="16"/>
      <c r="F4" s="16"/>
      <c r="G4" s="17"/>
      <c r="H4" s="18"/>
      <c r="I4" s="26"/>
      <c r="J4" s="19"/>
      <c r="K4" s="18"/>
      <c r="L4" s="18"/>
      <c r="M4" s="18"/>
      <c r="N4" s="18"/>
      <c r="S4" s="18"/>
    </row>
    <row r="5" spans="1:26" x14ac:dyDescent="0.25">
      <c r="E5" s="16"/>
      <c r="F5" s="16"/>
      <c r="G5" s="17"/>
      <c r="H5" s="18"/>
      <c r="I5" s="26"/>
      <c r="J5" s="19"/>
      <c r="K5" s="18"/>
      <c r="L5" s="18"/>
      <c r="M5" s="18"/>
      <c r="N5" s="18"/>
      <c r="S5" s="18"/>
    </row>
    <row r="6" spans="1:26" x14ac:dyDescent="0.25">
      <c r="E6" s="16"/>
      <c r="F6" s="16"/>
      <c r="G6" s="17"/>
      <c r="H6" s="18"/>
      <c r="I6" s="26"/>
      <c r="J6" s="19"/>
      <c r="K6" s="18"/>
      <c r="L6" s="18"/>
      <c r="M6" s="18"/>
      <c r="N6" s="18"/>
      <c r="S6" s="18"/>
    </row>
    <row r="7" spans="1:26" x14ac:dyDescent="0.25">
      <c r="E7" s="16"/>
      <c r="F7" s="16"/>
      <c r="G7" s="17"/>
      <c r="H7" s="18"/>
      <c r="I7" s="26"/>
      <c r="J7" s="19"/>
      <c r="K7" s="18"/>
      <c r="L7" s="18"/>
      <c r="M7" s="18"/>
      <c r="N7" s="18"/>
      <c r="S7" s="18"/>
    </row>
    <row r="8" spans="1:26" x14ac:dyDescent="0.25">
      <c r="E8" s="16"/>
      <c r="F8" s="16"/>
      <c r="G8" s="17"/>
      <c r="H8" s="18"/>
      <c r="I8" s="26"/>
      <c r="J8" s="19"/>
      <c r="K8" s="18"/>
      <c r="L8" s="18"/>
      <c r="M8" s="18"/>
      <c r="N8" s="18"/>
      <c r="S8" s="18"/>
    </row>
    <row r="9" spans="1:26" x14ac:dyDescent="0.25">
      <c r="E9" s="16"/>
      <c r="F9" s="16"/>
      <c r="G9" s="17"/>
      <c r="H9" s="18"/>
      <c r="I9" s="26"/>
      <c r="J9" s="19"/>
      <c r="K9" s="18"/>
      <c r="L9" s="18"/>
      <c r="M9" s="18"/>
      <c r="N9" s="18"/>
      <c r="S9" s="18"/>
    </row>
    <row r="10" spans="1:26" x14ac:dyDescent="0.25">
      <c r="E10" s="16"/>
      <c r="F10" s="16"/>
      <c r="G10" s="17"/>
      <c r="H10" s="18"/>
      <c r="I10" s="26"/>
      <c r="J10" s="19"/>
      <c r="K10" s="18"/>
      <c r="L10" s="18"/>
      <c r="M10" s="18"/>
      <c r="N10" s="18"/>
      <c r="S10" s="18"/>
    </row>
    <row r="11" spans="1:26" x14ac:dyDescent="0.25">
      <c r="E11" s="16"/>
      <c r="F11" s="16"/>
      <c r="G11" s="17"/>
      <c r="H11" s="18"/>
      <c r="I11" s="26"/>
      <c r="J11" s="19"/>
      <c r="K11" s="18"/>
      <c r="L11" s="18"/>
      <c r="M11" s="18"/>
      <c r="N11" s="18"/>
      <c r="S11" s="18"/>
    </row>
    <row r="12" spans="1:26" x14ac:dyDescent="0.25">
      <c r="E12" s="16"/>
      <c r="F12" s="16"/>
      <c r="G12" s="17"/>
      <c r="H12" s="18"/>
      <c r="I12" s="26"/>
      <c r="J12" s="19"/>
      <c r="K12" s="18"/>
      <c r="L12" s="18"/>
      <c r="M12" s="18"/>
      <c r="N12" s="18"/>
      <c r="S12" s="18"/>
    </row>
    <row r="13" spans="1:26" x14ac:dyDescent="0.25">
      <c r="E13" s="16"/>
      <c r="F13" s="16"/>
      <c r="G13" s="17"/>
      <c r="H13" s="18"/>
      <c r="I13" s="26"/>
      <c r="J13" s="19"/>
      <c r="K13" s="18"/>
      <c r="L13" s="18"/>
      <c r="M13" s="18"/>
      <c r="N13" s="18"/>
      <c r="S13" s="18"/>
    </row>
    <row r="14" spans="1:26" x14ac:dyDescent="0.25">
      <c r="E14" s="16"/>
      <c r="F14" s="16"/>
      <c r="G14" s="17"/>
      <c r="H14" s="18"/>
      <c r="I14" s="26"/>
      <c r="J14" s="19"/>
      <c r="K14" s="18"/>
      <c r="L14" s="18"/>
      <c r="M14" s="18"/>
      <c r="N14" s="18"/>
      <c r="S14" s="18"/>
    </row>
    <row r="15" spans="1:26" x14ac:dyDescent="0.25">
      <c r="E15" s="16"/>
      <c r="F15" s="16"/>
      <c r="G15" s="17"/>
      <c r="H15" s="18"/>
      <c r="I15" s="26"/>
      <c r="J15" s="19"/>
      <c r="K15" s="18"/>
      <c r="L15" s="18"/>
      <c r="M15" s="18"/>
      <c r="N15" s="18"/>
      <c r="S15" s="18"/>
    </row>
    <row r="16" spans="1:26" x14ac:dyDescent="0.25">
      <c r="E16" s="16"/>
      <c r="F16" s="16"/>
      <c r="G16" s="17"/>
      <c r="H16" s="18"/>
      <c r="I16" s="26"/>
      <c r="J16" s="19"/>
      <c r="K16" s="18"/>
      <c r="L16" s="18"/>
      <c r="M16" s="18"/>
      <c r="N16" s="18"/>
      <c r="S16" s="18"/>
    </row>
    <row r="17" spans="5:19" x14ac:dyDescent="0.25">
      <c r="E17" s="16"/>
      <c r="F17" s="16"/>
      <c r="G17" s="17"/>
      <c r="H17" s="18"/>
      <c r="I17" s="26"/>
      <c r="J17" s="19"/>
      <c r="K17" s="18"/>
      <c r="L17" s="18"/>
      <c r="M17" s="18"/>
      <c r="N17" s="18"/>
      <c r="S17" s="18"/>
    </row>
    <row r="18" spans="5:19" x14ac:dyDescent="0.25">
      <c r="E18" s="16"/>
      <c r="F18" s="16"/>
      <c r="G18" s="17"/>
      <c r="H18" s="18"/>
      <c r="I18" s="26"/>
      <c r="J18" s="19"/>
      <c r="K18" s="18"/>
      <c r="L18" s="18"/>
      <c r="M18" s="18"/>
      <c r="N18" s="18"/>
      <c r="S18" s="18"/>
    </row>
    <row r="19" spans="5:19" x14ac:dyDescent="0.25">
      <c r="E19" s="16"/>
      <c r="F19" s="16"/>
      <c r="G19" s="17"/>
      <c r="H19" s="18"/>
      <c r="I19" s="26"/>
      <c r="J19" s="19"/>
      <c r="K19" s="18"/>
      <c r="L19" s="18"/>
      <c r="M19" s="18"/>
      <c r="N19" s="18"/>
      <c r="S19" s="18"/>
    </row>
    <row r="20" spans="5:19" x14ac:dyDescent="0.25">
      <c r="E20" s="16"/>
      <c r="F20" s="16"/>
      <c r="G20" s="17"/>
      <c r="H20" s="18"/>
      <c r="I20" s="26"/>
      <c r="J20" s="19"/>
      <c r="K20" s="18"/>
      <c r="L20" s="18"/>
      <c r="M20" s="18"/>
      <c r="N20" s="18"/>
      <c r="S20" s="18"/>
    </row>
    <row r="21" spans="5:19" x14ac:dyDescent="0.25">
      <c r="E21" s="16"/>
      <c r="F21" s="16"/>
      <c r="G21" s="17"/>
      <c r="H21" s="18"/>
      <c r="I21" s="26"/>
      <c r="J21" s="19"/>
      <c r="K21" s="18"/>
      <c r="L21" s="18"/>
      <c r="M21" s="18"/>
      <c r="N21" s="18"/>
      <c r="S21" s="18"/>
    </row>
    <row r="22" spans="5:19" x14ac:dyDescent="0.25">
      <c r="E22" s="16"/>
      <c r="F22" s="16"/>
      <c r="G22" s="17"/>
      <c r="H22" s="18"/>
      <c r="I22" s="26"/>
      <c r="J22" s="19"/>
      <c r="K22" s="18"/>
      <c r="L22" s="18"/>
      <c r="M22" s="18"/>
      <c r="N22" s="18"/>
      <c r="S22" s="18"/>
    </row>
    <row r="23" spans="5:19" x14ac:dyDescent="0.25">
      <c r="E23" s="16"/>
      <c r="F23" s="16"/>
      <c r="G23" s="17"/>
      <c r="H23" s="18"/>
      <c r="I23" s="26"/>
      <c r="J23" s="19"/>
      <c r="K23" s="18"/>
      <c r="L23" s="18"/>
      <c r="M23" s="18"/>
      <c r="N23" s="18"/>
      <c r="S23" s="18"/>
    </row>
    <row r="24" spans="5:19" x14ac:dyDescent="0.25">
      <c r="E24" s="16"/>
      <c r="F24" s="16"/>
      <c r="G24" s="17"/>
      <c r="H24" s="18"/>
      <c r="I24" s="26"/>
      <c r="J24" s="19"/>
      <c r="K24" s="18"/>
      <c r="L24" s="18"/>
      <c r="M24" s="18"/>
      <c r="N24" s="18"/>
      <c r="S24" s="18"/>
    </row>
    <row r="25" spans="5:19" x14ac:dyDescent="0.25">
      <c r="E25" s="16"/>
      <c r="F25" s="16"/>
      <c r="G25" s="17"/>
      <c r="H25" s="18"/>
      <c r="I25" s="26"/>
      <c r="J25" s="19"/>
      <c r="K25" s="18"/>
      <c r="L25" s="18"/>
      <c r="M25" s="18"/>
      <c r="N25" s="18"/>
      <c r="S25" s="18"/>
    </row>
    <row r="26" spans="5:19" x14ac:dyDescent="0.25">
      <c r="E26" s="16"/>
      <c r="F26" s="16"/>
      <c r="G26" s="17"/>
      <c r="H26" s="18"/>
      <c r="I26" s="26"/>
      <c r="J26" s="19"/>
      <c r="K26" s="18"/>
      <c r="L26" s="18"/>
      <c r="M26" s="18"/>
      <c r="N26" s="18"/>
      <c r="Q26" s="18"/>
      <c r="S26" s="18"/>
    </row>
    <row r="27" spans="5:19" x14ac:dyDescent="0.25">
      <c r="E27" s="16"/>
      <c r="F27" s="16"/>
      <c r="G27" s="17"/>
      <c r="H27" s="18"/>
      <c r="I27" s="26"/>
      <c r="J27" s="19"/>
      <c r="K27" s="18"/>
      <c r="L27" s="18"/>
      <c r="M27" s="18"/>
      <c r="N27" s="18"/>
      <c r="S27" s="18"/>
    </row>
    <row r="28" spans="5:19" x14ac:dyDescent="0.25">
      <c r="E28" s="16"/>
      <c r="F28" s="16"/>
      <c r="G28" s="17"/>
      <c r="H28" s="18"/>
      <c r="I28" s="26"/>
      <c r="J28" s="19"/>
      <c r="K28" s="18"/>
      <c r="L28" s="18"/>
      <c r="M28" s="18"/>
      <c r="N28" s="18"/>
      <c r="S28" s="18"/>
    </row>
    <row r="29" spans="5:19" x14ac:dyDescent="0.25">
      <c r="E29" s="16"/>
      <c r="F29" s="16"/>
      <c r="G29" s="17"/>
      <c r="H29" s="18"/>
      <c r="I29" s="26"/>
      <c r="J29" s="19"/>
      <c r="K29" s="18"/>
      <c r="L29" s="18"/>
      <c r="M29" s="18"/>
      <c r="N29" s="18"/>
      <c r="Q29" s="18"/>
      <c r="S29" s="18"/>
    </row>
    <row r="30" spans="5:19" x14ac:dyDescent="0.25">
      <c r="E30" s="16"/>
      <c r="F30" s="16"/>
      <c r="G30" s="17"/>
      <c r="H30" s="18"/>
      <c r="I30" s="26"/>
      <c r="J30" s="19"/>
      <c r="K30" s="18"/>
      <c r="L30" s="18"/>
      <c r="M30" s="18"/>
      <c r="N30" s="18"/>
      <c r="S30" s="18"/>
    </row>
    <row r="31" spans="5:19" x14ac:dyDescent="0.25">
      <c r="E31" s="16"/>
      <c r="F31" s="16"/>
      <c r="G31" s="17"/>
      <c r="H31" s="18"/>
      <c r="I31" s="26"/>
      <c r="J31" s="19"/>
      <c r="K31" s="18"/>
      <c r="L31" s="18"/>
      <c r="M31" s="18"/>
      <c r="N31" s="18"/>
      <c r="S31" s="18"/>
    </row>
    <row r="32" spans="5:19" x14ac:dyDescent="0.25">
      <c r="E32" s="16"/>
      <c r="F32" s="16"/>
      <c r="G32" s="17"/>
      <c r="H32" s="18"/>
      <c r="I32" s="26"/>
      <c r="J32" s="19"/>
      <c r="K32" s="18"/>
      <c r="L32" s="18"/>
      <c r="M32" s="18"/>
      <c r="N32" s="18"/>
      <c r="S32" s="18"/>
    </row>
    <row r="33" spans="5:19" x14ac:dyDescent="0.25">
      <c r="E33" s="16"/>
      <c r="F33" s="16"/>
      <c r="G33" s="17"/>
      <c r="H33" s="18"/>
      <c r="I33" s="26"/>
      <c r="J33" s="19"/>
      <c r="K33" s="18"/>
      <c r="L33" s="18"/>
      <c r="M33" s="18"/>
      <c r="N33" s="18"/>
      <c r="S33" s="18"/>
    </row>
    <row r="34" spans="5:19" x14ac:dyDescent="0.25">
      <c r="E34" s="16"/>
      <c r="F34" s="16"/>
      <c r="G34" s="17"/>
      <c r="H34" s="18"/>
      <c r="I34" s="26"/>
      <c r="J34" s="19"/>
      <c r="K34" s="18"/>
      <c r="L34" s="18"/>
      <c r="M34" s="18"/>
      <c r="N34" s="18"/>
      <c r="S34" s="18"/>
    </row>
    <row r="35" spans="5:19" x14ac:dyDescent="0.25">
      <c r="E35" s="16"/>
      <c r="F35" s="16"/>
      <c r="G35" s="17"/>
      <c r="H35" s="18"/>
      <c r="I35" s="26"/>
      <c r="J35" s="19"/>
      <c r="K35" s="18"/>
      <c r="L35" s="18"/>
      <c r="M35" s="18"/>
      <c r="N35" s="18"/>
      <c r="S35" s="18"/>
    </row>
    <row r="36" spans="5:19" x14ac:dyDescent="0.25">
      <c r="E36" s="16"/>
      <c r="F36" s="16"/>
      <c r="G36" s="17"/>
      <c r="H36" s="18"/>
      <c r="I36" s="26"/>
      <c r="J36" s="19"/>
      <c r="K36" s="18"/>
      <c r="L36" s="18"/>
      <c r="M36" s="18"/>
      <c r="N36" s="18"/>
      <c r="S36" s="18"/>
    </row>
    <row r="37" spans="5:19" x14ac:dyDescent="0.25">
      <c r="E37" s="16"/>
      <c r="F37" s="16"/>
      <c r="G37" s="17"/>
      <c r="H37" s="18"/>
      <c r="I37" s="26"/>
      <c r="J37" s="19"/>
      <c r="K37" s="18"/>
      <c r="L37" s="18"/>
      <c r="M37" s="18"/>
      <c r="N37" s="18"/>
      <c r="S37" s="18"/>
    </row>
    <row r="38" spans="5:19" x14ac:dyDescent="0.25">
      <c r="E38" s="16"/>
      <c r="F38" s="16"/>
      <c r="G38" s="17"/>
      <c r="H38" s="18"/>
      <c r="I38" s="26"/>
      <c r="J38" s="19"/>
      <c r="K38" s="18"/>
      <c r="L38" s="18"/>
      <c r="M38" s="18"/>
      <c r="N38" s="18"/>
      <c r="Q38" s="18"/>
      <c r="S38" s="18"/>
    </row>
    <row r="39" spans="5:19" x14ac:dyDescent="0.25">
      <c r="E39" s="16"/>
      <c r="F39" s="16"/>
      <c r="G39" s="17"/>
      <c r="H39" s="18"/>
      <c r="I39" s="26"/>
      <c r="J39" s="19"/>
      <c r="K39" s="18"/>
      <c r="L39" s="18"/>
      <c r="M39" s="18"/>
      <c r="N39" s="18"/>
      <c r="S39" s="18"/>
    </row>
    <row r="40" spans="5:19" x14ac:dyDescent="0.25">
      <c r="E40" s="16"/>
      <c r="F40" s="16"/>
      <c r="G40" s="17"/>
      <c r="H40" s="18"/>
      <c r="I40" s="26"/>
      <c r="J40" s="19"/>
      <c r="K40" s="18"/>
      <c r="L40" s="18"/>
      <c r="M40" s="18"/>
      <c r="N40" s="18"/>
      <c r="S40" s="18"/>
    </row>
    <row r="41" spans="5:19" x14ac:dyDescent="0.25">
      <c r="E41" s="16"/>
      <c r="F41" s="16"/>
      <c r="G41" s="17"/>
      <c r="H41" s="18"/>
      <c r="I41" s="26"/>
      <c r="J41" s="19"/>
      <c r="K41" s="18"/>
      <c r="L41" s="18"/>
      <c r="M41" s="18"/>
      <c r="N41" s="18"/>
      <c r="S41" s="18"/>
    </row>
    <row r="42" spans="5:19" x14ac:dyDescent="0.25">
      <c r="E42" s="16"/>
      <c r="F42" s="16"/>
      <c r="G42" s="17"/>
      <c r="H42" s="18"/>
      <c r="I42" s="26"/>
      <c r="J42" s="19"/>
      <c r="K42" s="18"/>
      <c r="L42" s="18"/>
      <c r="M42" s="18"/>
      <c r="N42" s="18"/>
      <c r="S42" s="18"/>
    </row>
    <row r="43" spans="5:19" x14ac:dyDescent="0.25">
      <c r="E43" s="16"/>
      <c r="F43" s="16"/>
      <c r="G43" s="17"/>
      <c r="H43" s="18"/>
      <c r="I43" s="26"/>
      <c r="J43" s="19"/>
      <c r="K43" s="18"/>
      <c r="L43" s="18"/>
      <c r="M43" s="18"/>
      <c r="N43" s="18"/>
      <c r="P43" s="18"/>
      <c r="R43" s="18"/>
      <c r="S43" s="18"/>
    </row>
    <row r="44" spans="5:19" x14ac:dyDescent="0.25">
      <c r="E44" s="16"/>
      <c r="F44" s="16"/>
      <c r="G44" s="17"/>
      <c r="H44" s="18"/>
      <c r="I44" s="26"/>
      <c r="J44" s="19"/>
      <c r="K44" s="18"/>
      <c r="L44" s="18"/>
      <c r="M44" s="18"/>
      <c r="N44" s="18"/>
      <c r="P44" s="18"/>
      <c r="Q44" s="18"/>
      <c r="R44" s="18"/>
      <c r="S44" s="18"/>
    </row>
    <row r="45" spans="5:19" x14ac:dyDescent="0.25">
      <c r="E45" s="16"/>
      <c r="F45" s="16"/>
      <c r="G45" s="17"/>
      <c r="H45" s="18"/>
      <c r="I45" s="26"/>
      <c r="J45" s="19"/>
      <c r="K45" s="18"/>
      <c r="L45" s="18"/>
      <c r="M45" s="18"/>
      <c r="N45" s="18"/>
      <c r="P45" s="18"/>
      <c r="Q45" s="18"/>
      <c r="R45" s="18"/>
      <c r="S45" s="18"/>
    </row>
    <row r="46" spans="5:19" x14ac:dyDescent="0.25">
      <c r="E46" s="16"/>
      <c r="F46" s="16"/>
      <c r="G46" s="17"/>
      <c r="H46" s="18"/>
      <c r="I46" s="26"/>
      <c r="J46" s="19"/>
      <c r="K46" s="18"/>
      <c r="L46" s="18"/>
      <c r="M46" s="18"/>
      <c r="N46" s="18"/>
      <c r="S46" s="18"/>
    </row>
    <row r="47" spans="5:19" x14ac:dyDescent="0.25">
      <c r="E47" s="16"/>
      <c r="F47" s="16"/>
      <c r="G47" s="17"/>
      <c r="H47" s="18"/>
      <c r="I47" s="26"/>
      <c r="J47" s="19"/>
      <c r="K47" s="18"/>
      <c r="L47" s="18"/>
      <c r="M47" s="18"/>
      <c r="N47" s="18"/>
      <c r="S47" s="18"/>
    </row>
    <row r="48" spans="5:19" x14ac:dyDescent="0.25">
      <c r="E48" s="16"/>
      <c r="F48" s="16"/>
      <c r="G48" s="17"/>
      <c r="H48" s="18"/>
      <c r="I48" s="26"/>
      <c r="J48" s="19"/>
      <c r="K48" s="18"/>
      <c r="L48" s="18"/>
      <c r="M48" s="18"/>
      <c r="N48" s="18"/>
      <c r="S48" s="18"/>
    </row>
    <row r="49" spans="5:19" x14ac:dyDescent="0.25">
      <c r="E49" s="16"/>
      <c r="F49" s="16"/>
      <c r="G49" s="17"/>
      <c r="H49" s="18"/>
      <c r="I49" s="26"/>
      <c r="J49" s="19"/>
      <c r="K49" s="18"/>
      <c r="L49" s="18"/>
      <c r="M49" s="18"/>
      <c r="N49" s="18"/>
      <c r="S49" s="18"/>
    </row>
    <row r="50" spans="5:19" x14ac:dyDescent="0.25">
      <c r="E50" s="16"/>
      <c r="F50" s="16"/>
      <c r="G50" s="17"/>
      <c r="H50" s="18"/>
      <c r="I50" s="26"/>
      <c r="J50" s="19"/>
      <c r="K50" s="18"/>
      <c r="L50" s="18"/>
      <c r="M50" s="18"/>
      <c r="N50" s="18"/>
      <c r="S50" s="18"/>
    </row>
    <row r="51" spans="5:19" x14ac:dyDescent="0.25">
      <c r="E51" s="16"/>
      <c r="F51" s="16"/>
      <c r="G51" s="17"/>
      <c r="H51" s="18"/>
      <c r="I51" s="26"/>
      <c r="J51" s="19"/>
      <c r="K51" s="18"/>
      <c r="L51" s="18"/>
      <c r="M51" s="18"/>
      <c r="N51" s="18"/>
      <c r="S51" s="18"/>
    </row>
    <row r="52" spans="5:19" x14ac:dyDescent="0.25">
      <c r="E52" s="16"/>
      <c r="F52" s="16"/>
      <c r="G52" s="17"/>
      <c r="H52" s="18"/>
      <c r="I52" s="26"/>
      <c r="J52" s="19"/>
      <c r="K52" s="18"/>
      <c r="L52" s="18"/>
      <c r="M52" s="18"/>
      <c r="N52" s="18"/>
      <c r="S52" s="18"/>
    </row>
    <row r="53" spans="5:19" x14ac:dyDescent="0.25">
      <c r="E53" s="16"/>
      <c r="F53" s="16"/>
      <c r="G53" s="17"/>
      <c r="H53" s="18"/>
      <c r="I53" s="26"/>
      <c r="J53" s="19"/>
      <c r="K53" s="18"/>
      <c r="L53" s="18"/>
      <c r="M53" s="18"/>
      <c r="N53" s="18"/>
      <c r="S53" s="18"/>
    </row>
    <row r="54" spans="5:19" x14ac:dyDescent="0.25">
      <c r="E54" s="16"/>
      <c r="F54" s="16"/>
      <c r="G54" s="17"/>
      <c r="H54" s="18"/>
      <c r="I54" s="26"/>
      <c r="J54" s="19"/>
      <c r="K54" s="18"/>
      <c r="L54" s="18"/>
      <c r="M54" s="18"/>
      <c r="N54" s="18"/>
      <c r="S54" s="18"/>
    </row>
    <row r="55" spans="5:19" x14ac:dyDescent="0.25">
      <c r="E55" s="16"/>
      <c r="F55" s="16"/>
      <c r="G55" s="17"/>
      <c r="H55" s="18"/>
      <c r="I55" s="26"/>
      <c r="J55" s="19"/>
      <c r="K55" s="18"/>
      <c r="L55" s="18"/>
      <c r="M55" s="18"/>
      <c r="N55" s="18"/>
      <c r="S55" s="18"/>
    </row>
    <row r="56" spans="5:19" x14ac:dyDescent="0.25">
      <c r="E56" s="16"/>
      <c r="F56" s="16"/>
      <c r="G56" s="17"/>
      <c r="H56" s="18"/>
      <c r="I56" s="26"/>
      <c r="J56" s="19"/>
      <c r="K56" s="18"/>
      <c r="L56" s="18"/>
      <c r="M56" s="18"/>
      <c r="N56" s="18"/>
      <c r="S56" s="18"/>
    </row>
    <row r="57" spans="5:19" x14ac:dyDescent="0.25">
      <c r="E57" s="16"/>
      <c r="F57" s="16"/>
      <c r="G57" s="17"/>
      <c r="H57" s="18"/>
      <c r="I57" s="26"/>
      <c r="J57" s="19"/>
      <c r="K57" s="18"/>
      <c r="L57" s="18"/>
      <c r="M57" s="18"/>
      <c r="N57" s="18"/>
      <c r="S57" s="18"/>
    </row>
    <row r="58" spans="5:19" x14ac:dyDescent="0.25">
      <c r="E58" s="16"/>
      <c r="F58" s="16"/>
      <c r="G58" s="17"/>
      <c r="H58" s="18"/>
      <c r="I58" s="26"/>
      <c r="J58" s="19"/>
      <c r="K58" s="18"/>
      <c r="L58" s="18"/>
      <c r="M58" s="18"/>
      <c r="N58" s="18"/>
      <c r="S58" s="18"/>
    </row>
    <row r="59" spans="5:19" x14ac:dyDescent="0.25">
      <c r="E59" s="16"/>
      <c r="F59" s="16"/>
      <c r="G59" s="17"/>
      <c r="H59" s="18"/>
      <c r="I59" s="26"/>
      <c r="J59" s="19"/>
      <c r="K59" s="18"/>
      <c r="L59" s="18"/>
      <c r="M59" s="18"/>
      <c r="N59" s="18"/>
      <c r="S59" s="18"/>
    </row>
    <row r="60" spans="5:19" x14ac:dyDescent="0.25">
      <c r="E60" s="16"/>
      <c r="F60" s="16"/>
      <c r="G60" s="17"/>
      <c r="H60" s="18"/>
      <c r="I60" s="26"/>
      <c r="J60" s="19"/>
      <c r="K60" s="18"/>
      <c r="L60" s="18"/>
      <c r="M60" s="18"/>
      <c r="N60" s="18"/>
      <c r="S60" s="18"/>
    </row>
    <row r="61" spans="5:19" x14ac:dyDescent="0.25">
      <c r="E61" s="16"/>
      <c r="F61" s="16"/>
      <c r="G61" s="17"/>
      <c r="H61" s="18"/>
      <c r="I61" s="26"/>
      <c r="J61" s="19"/>
      <c r="K61" s="18"/>
      <c r="L61" s="18"/>
      <c r="M61" s="18"/>
      <c r="N61" s="18"/>
      <c r="S61" s="18"/>
    </row>
    <row r="62" spans="5:19" x14ac:dyDescent="0.25">
      <c r="E62" s="16"/>
      <c r="F62" s="16"/>
      <c r="G62" s="17"/>
      <c r="H62" s="18"/>
      <c r="I62" s="26"/>
      <c r="J62" s="19"/>
      <c r="K62" s="18"/>
      <c r="L62" s="18"/>
      <c r="M62" s="18"/>
      <c r="N62" s="18"/>
      <c r="S62" s="18"/>
    </row>
    <row r="63" spans="5:19" x14ac:dyDescent="0.25">
      <c r="E63" s="16"/>
      <c r="F63" s="16"/>
      <c r="G63" s="17"/>
      <c r="H63" s="18"/>
      <c r="I63" s="26"/>
      <c r="J63" s="19"/>
      <c r="K63" s="18"/>
      <c r="L63" s="18"/>
      <c r="M63" s="18"/>
      <c r="N63" s="18"/>
      <c r="S63" s="18"/>
    </row>
    <row r="64" spans="5:19" x14ac:dyDescent="0.25">
      <c r="E64" s="16"/>
      <c r="F64" s="16"/>
      <c r="G64" s="17"/>
      <c r="H64" s="18"/>
      <c r="I64" s="26"/>
      <c r="J64" s="19"/>
      <c r="K64" s="18"/>
      <c r="L64" s="18"/>
      <c r="M64" s="18"/>
      <c r="N64" s="18"/>
      <c r="S64" s="18"/>
    </row>
    <row r="65" spans="5:19" x14ac:dyDescent="0.25">
      <c r="E65" s="16"/>
      <c r="F65" s="16"/>
      <c r="G65" s="17"/>
      <c r="H65" s="18"/>
      <c r="I65" s="26"/>
      <c r="J65" s="19"/>
      <c r="K65" s="18"/>
      <c r="L65" s="18"/>
      <c r="M65" s="18"/>
      <c r="N65" s="18"/>
      <c r="S65" s="18"/>
    </row>
    <row r="66" spans="5:19" x14ac:dyDescent="0.25">
      <c r="E66" s="16"/>
      <c r="F66" s="16"/>
      <c r="G66" s="17"/>
      <c r="H66" s="18"/>
      <c r="I66" s="26"/>
      <c r="J66" s="19"/>
      <c r="K66" s="18"/>
      <c r="L66" s="18"/>
      <c r="M66" s="18"/>
      <c r="N66" s="18"/>
      <c r="S66" s="18"/>
    </row>
    <row r="67" spans="5:19" x14ac:dyDescent="0.25">
      <c r="E67" s="16"/>
      <c r="F67" s="16"/>
      <c r="G67" s="17"/>
      <c r="H67" s="18"/>
      <c r="I67" s="26"/>
      <c r="J67" s="19"/>
      <c r="K67" s="18"/>
      <c r="L67" s="18"/>
      <c r="M67" s="18"/>
      <c r="N67" s="18"/>
      <c r="S67" s="18"/>
    </row>
    <row r="68" spans="5:19" x14ac:dyDescent="0.25">
      <c r="E68" s="16"/>
      <c r="F68" s="16"/>
      <c r="G68" s="17"/>
      <c r="H68" s="18"/>
      <c r="I68" s="26"/>
      <c r="J68" s="19"/>
      <c r="K68" s="18"/>
      <c r="L68" s="18"/>
      <c r="M68" s="18"/>
      <c r="N68" s="18"/>
      <c r="S68" s="18"/>
    </row>
    <row r="69" spans="5:19" x14ac:dyDescent="0.25">
      <c r="E69" s="16"/>
      <c r="F69" s="16"/>
      <c r="G69" s="17"/>
      <c r="H69" s="18"/>
      <c r="I69" s="26"/>
      <c r="J69" s="19"/>
      <c r="K69" s="18"/>
      <c r="L69" s="18"/>
      <c r="M69" s="18"/>
      <c r="N69" s="18"/>
      <c r="S69" s="18"/>
    </row>
    <row r="70" spans="5:19" x14ac:dyDescent="0.25">
      <c r="E70" s="16"/>
      <c r="F70" s="16"/>
      <c r="G70" s="17"/>
      <c r="H70" s="18"/>
      <c r="I70" s="26"/>
      <c r="J70" s="19"/>
      <c r="K70" s="18"/>
      <c r="L70" s="18"/>
      <c r="M70" s="18"/>
      <c r="N70" s="18"/>
      <c r="S70" s="18"/>
    </row>
    <row r="71" spans="5:19" x14ac:dyDescent="0.25">
      <c r="E71" s="16"/>
      <c r="F71" s="16"/>
      <c r="G71" s="17"/>
      <c r="H71" s="18"/>
      <c r="I71" s="26"/>
      <c r="J71" s="19"/>
      <c r="K71" s="18"/>
      <c r="L71" s="18"/>
      <c r="M71" s="18"/>
      <c r="N71" s="18"/>
      <c r="S71" s="18"/>
    </row>
    <row r="72" spans="5:19" x14ac:dyDescent="0.25">
      <c r="E72" s="16"/>
      <c r="F72" s="16"/>
      <c r="G72" s="17"/>
      <c r="H72" s="18"/>
      <c r="I72" s="26"/>
      <c r="J72" s="19"/>
      <c r="K72" s="18"/>
      <c r="L72" s="18"/>
      <c r="M72" s="18"/>
      <c r="N72" s="18"/>
      <c r="S72" s="18"/>
    </row>
    <row r="73" spans="5:19" x14ac:dyDescent="0.25">
      <c r="E73" s="16"/>
      <c r="F73" s="16"/>
      <c r="G73" s="17"/>
      <c r="H73" s="18"/>
      <c r="I73" s="26"/>
      <c r="J73" s="19"/>
      <c r="K73" s="18"/>
      <c r="L73" s="18"/>
      <c r="M73" s="18"/>
      <c r="N73" s="18"/>
      <c r="S73" s="18"/>
    </row>
    <row r="74" spans="5:19" x14ac:dyDescent="0.25">
      <c r="E74" s="16"/>
      <c r="F74" s="16"/>
      <c r="G74" s="17"/>
      <c r="H74" s="18"/>
      <c r="I74" s="26"/>
      <c r="J74" s="19"/>
      <c r="K74" s="18"/>
      <c r="L74" s="18"/>
      <c r="M74" s="18"/>
      <c r="N74" s="18"/>
      <c r="P74" s="18"/>
      <c r="R74" s="18"/>
      <c r="S74" s="18"/>
    </row>
    <row r="75" spans="5:19" x14ac:dyDescent="0.25">
      <c r="E75" s="16"/>
      <c r="F75" s="16"/>
      <c r="G75" s="17"/>
      <c r="H75" s="18"/>
      <c r="I75" s="26"/>
      <c r="J75" s="19"/>
      <c r="K75" s="18"/>
      <c r="L75" s="18"/>
      <c r="M75" s="18"/>
      <c r="N75" s="18"/>
      <c r="P75" s="18"/>
      <c r="R75" s="18"/>
      <c r="S75" s="18"/>
    </row>
    <row r="76" spans="5:19" x14ac:dyDescent="0.25">
      <c r="E76" s="16"/>
      <c r="F76" s="16"/>
      <c r="G76" s="17"/>
      <c r="H76" s="18"/>
      <c r="I76" s="26"/>
      <c r="J76" s="19"/>
      <c r="K76" s="18"/>
      <c r="L76" s="18"/>
      <c r="M76" s="18"/>
      <c r="N76" s="18"/>
      <c r="P76" s="18"/>
      <c r="R76" s="18"/>
      <c r="S76" s="18"/>
    </row>
    <row r="77" spans="5:19" x14ac:dyDescent="0.25">
      <c r="E77" s="16"/>
      <c r="F77" s="16"/>
      <c r="G77" s="17"/>
      <c r="H77" s="18"/>
      <c r="I77" s="26"/>
      <c r="J77" s="19"/>
      <c r="K77" s="18"/>
      <c r="L77" s="18"/>
      <c r="M77" s="18"/>
      <c r="N77" s="18"/>
      <c r="P77" s="18"/>
      <c r="R77" s="18"/>
      <c r="S77" s="18"/>
    </row>
    <row r="78" spans="5:19" x14ac:dyDescent="0.25">
      <c r="E78" s="16"/>
      <c r="F78" s="16"/>
      <c r="G78" s="17"/>
      <c r="H78" s="18"/>
      <c r="I78" s="26"/>
      <c r="J78" s="19"/>
      <c r="K78" s="18"/>
      <c r="L78" s="18"/>
      <c r="M78" s="18"/>
      <c r="N78" s="18"/>
      <c r="P78" s="18"/>
      <c r="R78" s="18"/>
      <c r="S78" s="18"/>
    </row>
    <row r="79" spans="5:19" x14ac:dyDescent="0.25">
      <c r="E79" s="16"/>
      <c r="F79" s="16"/>
      <c r="G79" s="17"/>
      <c r="H79" s="18"/>
      <c r="I79" s="26"/>
      <c r="J79" s="19"/>
      <c r="K79" s="18"/>
      <c r="L79" s="18"/>
      <c r="M79" s="18"/>
      <c r="N79" s="18"/>
      <c r="P79" s="18"/>
      <c r="R79" s="18"/>
      <c r="S79" s="18"/>
    </row>
    <row r="80" spans="5:19" x14ac:dyDescent="0.25">
      <c r="E80" s="16"/>
      <c r="F80" s="16"/>
      <c r="G80" s="17"/>
      <c r="H80" s="18"/>
      <c r="I80" s="26"/>
      <c r="J80" s="19"/>
      <c r="K80" s="18"/>
      <c r="L80" s="18"/>
      <c r="M80" s="18"/>
      <c r="N80" s="18"/>
      <c r="S80" s="18"/>
    </row>
    <row r="81" spans="5:19" x14ac:dyDescent="0.25">
      <c r="E81" s="16"/>
      <c r="F81" s="16"/>
      <c r="G81" s="17"/>
      <c r="H81" s="18"/>
      <c r="I81" s="26"/>
      <c r="J81" s="19"/>
      <c r="K81" s="18"/>
      <c r="L81" s="18"/>
      <c r="M81" s="18"/>
      <c r="N81" s="18"/>
      <c r="S81" s="18"/>
    </row>
    <row r="82" spans="5:19" x14ac:dyDescent="0.25">
      <c r="E82" s="16"/>
      <c r="F82" s="16"/>
      <c r="G82" s="17"/>
      <c r="H82" s="18"/>
      <c r="I82" s="26"/>
      <c r="J82" s="19"/>
      <c r="K82" s="18"/>
      <c r="L82" s="18"/>
      <c r="M82" s="18"/>
      <c r="N82" s="18"/>
      <c r="S82" s="18"/>
    </row>
    <row r="83" spans="5:19" x14ac:dyDescent="0.25">
      <c r="E83" s="16"/>
      <c r="F83" s="16"/>
      <c r="G83" s="17"/>
      <c r="H83" s="18"/>
      <c r="I83" s="26"/>
      <c r="J83" s="19"/>
      <c r="K83" s="18"/>
      <c r="L83" s="18"/>
      <c r="M83" s="18"/>
      <c r="N83" s="18"/>
      <c r="S83" s="18"/>
    </row>
    <row r="84" spans="5:19" x14ac:dyDescent="0.25">
      <c r="E84" s="16"/>
      <c r="F84" s="16"/>
      <c r="G84" s="17"/>
      <c r="H84" s="18"/>
      <c r="I84" s="26"/>
      <c r="J84" s="19"/>
      <c r="K84" s="18"/>
      <c r="L84" s="18"/>
      <c r="M84" s="18"/>
      <c r="N84" s="18"/>
      <c r="S84" s="18"/>
    </row>
    <row r="85" spans="5:19" x14ac:dyDescent="0.25">
      <c r="E85" s="16"/>
      <c r="F85" s="16"/>
      <c r="G85" s="17"/>
      <c r="H85" s="18"/>
      <c r="I85" s="26"/>
      <c r="J85" s="19"/>
      <c r="K85" s="18"/>
      <c r="L85" s="18"/>
      <c r="M85" s="18"/>
      <c r="N85" s="18"/>
      <c r="S85" s="18"/>
    </row>
    <row r="86" spans="5:19" x14ac:dyDescent="0.25">
      <c r="E86" s="16"/>
      <c r="F86" s="16"/>
      <c r="G86" s="17"/>
      <c r="H86" s="18"/>
      <c r="I86" s="26"/>
      <c r="J86" s="19"/>
      <c r="K86" s="18"/>
      <c r="L86" s="18"/>
      <c r="M86" s="18"/>
      <c r="N86" s="18"/>
      <c r="S86" s="18"/>
    </row>
    <row r="87" spans="5:19" x14ac:dyDescent="0.25">
      <c r="E87" s="16"/>
      <c r="F87" s="16"/>
      <c r="G87" s="17"/>
      <c r="H87" s="18"/>
      <c r="I87" s="26"/>
      <c r="J87" s="19"/>
      <c r="K87" s="18"/>
      <c r="L87" s="18"/>
      <c r="M87" s="18"/>
      <c r="N87" s="18"/>
      <c r="S87" s="18"/>
    </row>
    <row r="88" spans="5:19" x14ac:dyDescent="0.25">
      <c r="E88" s="16"/>
      <c r="F88" s="16"/>
      <c r="G88" s="17"/>
      <c r="H88" s="18"/>
      <c r="I88" s="26"/>
      <c r="J88" s="19"/>
      <c r="K88" s="18"/>
      <c r="L88" s="18"/>
      <c r="M88" s="18"/>
      <c r="N88" s="18"/>
      <c r="S88" s="18"/>
    </row>
    <row r="89" spans="5:19" x14ac:dyDescent="0.25">
      <c r="E89" s="16"/>
      <c r="F89" s="16"/>
      <c r="G89" s="17"/>
      <c r="H89" s="18"/>
      <c r="I89" s="26"/>
      <c r="J89" s="19"/>
      <c r="K89" s="18"/>
      <c r="L89" s="18"/>
      <c r="M89" s="18"/>
      <c r="N89" s="18"/>
      <c r="S89" s="18"/>
    </row>
    <row r="90" spans="5:19" x14ac:dyDescent="0.25">
      <c r="E90" s="16"/>
      <c r="F90" s="16"/>
      <c r="G90" s="17"/>
      <c r="H90" s="18"/>
      <c r="I90" s="26"/>
      <c r="J90" s="19"/>
      <c r="K90" s="18"/>
      <c r="L90" s="18"/>
      <c r="M90" s="18"/>
      <c r="N90" s="18"/>
      <c r="S90" s="18"/>
    </row>
    <row r="91" spans="5:19" x14ac:dyDescent="0.25">
      <c r="E91" s="16"/>
      <c r="F91" s="16"/>
      <c r="G91" s="17"/>
      <c r="H91" s="18"/>
      <c r="I91" s="26"/>
      <c r="J91" s="19"/>
      <c r="K91" s="18"/>
      <c r="L91" s="18"/>
      <c r="M91" s="18"/>
      <c r="N91" s="18"/>
      <c r="S91" s="18"/>
    </row>
    <row r="92" spans="5:19" x14ac:dyDescent="0.25">
      <c r="E92" s="16"/>
      <c r="F92" s="16"/>
      <c r="G92" s="17"/>
      <c r="H92" s="18"/>
      <c r="I92" s="26"/>
      <c r="J92" s="19"/>
      <c r="K92" s="18"/>
      <c r="L92" s="18"/>
      <c r="M92" s="18"/>
      <c r="N92" s="18"/>
      <c r="S92" s="18"/>
    </row>
    <row r="93" spans="5:19" x14ac:dyDescent="0.25">
      <c r="E93" s="16"/>
      <c r="F93" s="16"/>
      <c r="G93" s="17"/>
      <c r="H93" s="18"/>
      <c r="I93" s="26"/>
      <c r="J93" s="19"/>
      <c r="K93" s="18"/>
      <c r="L93" s="18"/>
      <c r="M93" s="18"/>
      <c r="N93" s="18"/>
      <c r="S93" s="18"/>
    </row>
    <row r="94" spans="5:19" x14ac:dyDescent="0.25">
      <c r="E94" s="16"/>
      <c r="F94" s="16"/>
      <c r="G94" s="17"/>
      <c r="H94" s="18"/>
      <c r="I94" s="26"/>
      <c r="J94" s="19"/>
      <c r="K94" s="18"/>
      <c r="L94" s="18"/>
      <c r="M94" s="18"/>
      <c r="N94" s="18"/>
      <c r="S94" s="18"/>
    </row>
    <row r="95" spans="5:19" x14ac:dyDescent="0.25">
      <c r="E95" s="16"/>
      <c r="F95" s="16"/>
      <c r="G95" s="17"/>
      <c r="H95" s="18"/>
      <c r="I95" s="26"/>
      <c r="J95" s="19"/>
      <c r="K95" s="18"/>
      <c r="L95" s="18"/>
      <c r="M95" s="18"/>
      <c r="N95" s="18"/>
      <c r="S95" s="18"/>
    </row>
    <row r="96" spans="5:19" x14ac:dyDescent="0.25">
      <c r="E96" s="16"/>
      <c r="F96" s="16"/>
      <c r="G96" s="17"/>
      <c r="H96" s="18"/>
      <c r="I96" s="26"/>
      <c r="J96" s="19"/>
      <c r="K96" s="18"/>
      <c r="L96" s="18"/>
      <c r="M96" s="18"/>
      <c r="N96" s="18"/>
      <c r="S96" s="18"/>
    </row>
    <row r="97" spans="5:19" x14ac:dyDescent="0.25">
      <c r="E97" s="16"/>
      <c r="F97" s="16"/>
      <c r="G97" s="17"/>
      <c r="H97" s="18"/>
      <c r="I97" s="26"/>
      <c r="J97" s="19"/>
      <c r="K97" s="18"/>
      <c r="L97" s="18"/>
      <c r="M97" s="18"/>
      <c r="N97" s="18"/>
      <c r="S97" s="18"/>
    </row>
    <row r="98" spans="5:19" x14ac:dyDescent="0.25">
      <c r="E98" s="16"/>
      <c r="F98" s="16"/>
      <c r="G98" s="17"/>
      <c r="H98" s="18"/>
      <c r="I98" s="26"/>
      <c r="J98" s="19"/>
      <c r="K98" s="18"/>
      <c r="L98" s="18"/>
      <c r="M98" s="18"/>
      <c r="N98" s="18"/>
      <c r="S98" s="18"/>
    </row>
    <row r="99" spans="5:19" x14ac:dyDescent="0.25">
      <c r="E99" s="16"/>
      <c r="F99" s="16"/>
      <c r="G99" s="17"/>
      <c r="H99" s="18"/>
      <c r="I99" s="26"/>
      <c r="J99" s="19"/>
      <c r="K99" s="18"/>
      <c r="L99" s="18"/>
      <c r="M99" s="18"/>
      <c r="N99" s="18"/>
      <c r="S99" s="18"/>
    </row>
    <row r="100" spans="5:19" x14ac:dyDescent="0.25">
      <c r="E100" s="16"/>
      <c r="F100" s="16"/>
      <c r="G100" s="17"/>
      <c r="H100" s="18"/>
      <c r="I100" s="26"/>
      <c r="J100" s="19"/>
      <c r="K100" s="18"/>
      <c r="L100" s="18"/>
      <c r="M100" s="18"/>
      <c r="N100" s="18"/>
      <c r="S100" s="18"/>
    </row>
    <row r="101" spans="5:19" x14ac:dyDescent="0.25">
      <c r="E101" s="16"/>
      <c r="F101" s="16"/>
      <c r="G101" s="17"/>
      <c r="H101" s="18"/>
      <c r="I101" s="26"/>
      <c r="J101" s="19"/>
      <c r="K101" s="18"/>
      <c r="L101" s="18"/>
      <c r="M101" s="18"/>
      <c r="N101" s="18"/>
      <c r="S101" s="18"/>
    </row>
    <row r="102" spans="5:19" x14ac:dyDescent="0.25">
      <c r="E102" s="16"/>
      <c r="F102" s="16"/>
      <c r="G102" s="17"/>
      <c r="H102" s="18"/>
      <c r="I102" s="26"/>
      <c r="J102" s="19"/>
      <c r="K102" s="18"/>
      <c r="L102" s="18"/>
      <c r="M102" s="18"/>
      <c r="N102" s="18"/>
      <c r="S102" s="18"/>
    </row>
    <row r="103" spans="5:19" x14ac:dyDescent="0.25">
      <c r="E103" s="16"/>
      <c r="F103" s="16"/>
      <c r="G103" s="17"/>
      <c r="H103" s="18"/>
      <c r="I103" s="26"/>
      <c r="J103" s="19"/>
      <c r="K103" s="18"/>
      <c r="L103" s="18"/>
      <c r="M103" s="18"/>
      <c r="N103" s="18"/>
      <c r="S103" s="18"/>
    </row>
    <row r="104" spans="5:19" x14ac:dyDescent="0.25">
      <c r="E104" s="16"/>
      <c r="F104" s="16"/>
      <c r="G104" s="17"/>
      <c r="H104" s="18"/>
      <c r="I104" s="26"/>
      <c r="J104" s="19"/>
      <c r="K104" s="18"/>
      <c r="L104" s="18"/>
      <c r="M104" s="18"/>
      <c r="N104" s="18"/>
      <c r="S104" s="18"/>
    </row>
    <row r="105" spans="5:19" x14ac:dyDescent="0.25">
      <c r="E105" s="16"/>
      <c r="F105" s="16"/>
      <c r="G105" s="17"/>
      <c r="H105" s="18"/>
      <c r="I105" s="26"/>
      <c r="J105" s="19"/>
      <c r="K105" s="18"/>
      <c r="L105" s="18"/>
      <c r="M105" s="18"/>
      <c r="N105" s="18"/>
      <c r="S105" s="18"/>
    </row>
    <row r="106" spans="5:19" x14ac:dyDescent="0.25">
      <c r="E106" s="16"/>
      <c r="F106" s="16"/>
      <c r="G106" s="17"/>
      <c r="H106" s="18"/>
      <c r="I106" s="26"/>
      <c r="J106" s="19"/>
      <c r="K106" s="18"/>
      <c r="L106" s="18"/>
      <c r="M106" s="18"/>
      <c r="N106" s="18"/>
      <c r="S106" s="18"/>
    </row>
    <row r="107" spans="5:19" x14ac:dyDescent="0.25">
      <c r="E107" s="16"/>
      <c r="F107" s="16"/>
      <c r="G107" s="17"/>
      <c r="H107" s="18"/>
      <c r="I107" s="26"/>
      <c r="J107" s="19"/>
      <c r="K107" s="18"/>
      <c r="L107" s="18"/>
      <c r="M107" s="18"/>
      <c r="N107" s="18"/>
      <c r="S107" s="18"/>
    </row>
    <row r="108" spans="5:19" x14ac:dyDescent="0.25">
      <c r="E108" s="16"/>
      <c r="F108" s="16"/>
      <c r="G108" s="17"/>
      <c r="H108" s="18"/>
      <c r="I108" s="26"/>
      <c r="J108" s="19"/>
      <c r="K108" s="18"/>
      <c r="L108" s="18"/>
      <c r="M108" s="18"/>
      <c r="N108" s="18"/>
      <c r="S108" s="18"/>
    </row>
    <row r="109" spans="5:19" x14ac:dyDescent="0.25">
      <c r="E109" s="16"/>
      <c r="F109" s="16"/>
      <c r="G109" s="17"/>
      <c r="H109" s="18"/>
      <c r="I109" s="26"/>
      <c r="J109" s="19"/>
      <c r="K109" s="18"/>
      <c r="L109" s="18"/>
      <c r="M109" s="18"/>
      <c r="N109" s="18"/>
      <c r="S109" s="18"/>
    </row>
    <row r="110" spans="5:19" x14ac:dyDescent="0.25">
      <c r="E110" s="16"/>
      <c r="F110" s="16"/>
      <c r="G110" s="17"/>
      <c r="H110" s="18"/>
      <c r="I110" s="26"/>
      <c r="J110" s="19"/>
      <c r="K110" s="18"/>
      <c r="L110" s="18"/>
      <c r="M110" s="18"/>
      <c r="N110" s="18"/>
      <c r="S110" s="18"/>
    </row>
    <row r="111" spans="5:19" x14ac:dyDescent="0.25">
      <c r="E111" s="16"/>
      <c r="F111" s="16"/>
      <c r="G111" s="17"/>
      <c r="H111" s="18"/>
      <c r="I111" s="26"/>
      <c r="J111" s="19"/>
      <c r="K111" s="18"/>
      <c r="L111" s="18"/>
      <c r="M111" s="18"/>
      <c r="N111" s="18"/>
      <c r="S111" s="18"/>
    </row>
    <row r="112" spans="5:19" x14ac:dyDescent="0.25">
      <c r="E112" s="16"/>
      <c r="F112" s="16"/>
      <c r="G112" s="17"/>
      <c r="H112" s="18"/>
      <c r="I112" s="26"/>
      <c r="J112" s="19"/>
      <c r="K112" s="18"/>
      <c r="L112" s="18"/>
      <c r="M112" s="18"/>
      <c r="N112" s="18"/>
      <c r="S112" s="18"/>
    </row>
    <row r="113" spans="5:19" x14ac:dyDescent="0.25">
      <c r="E113" s="16"/>
      <c r="F113" s="16"/>
      <c r="G113" s="17"/>
      <c r="H113" s="18"/>
      <c r="I113" s="26"/>
      <c r="J113" s="19"/>
      <c r="K113" s="18"/>
      <c r="L113" s="18"/>
      <c r="M113" s="18"/>
      <c r="N113" s="18"/>
      <c r="S113" s="18"/>
    </row>
    <row r="114" spans="5:19" x14ac:dyDescent="0.25">
      <c r="E114" s="16"/>
      <c r="F114" s="16"/>
      <c r="G114" s="17"/>
      <c r="H114" s="18"/>
      <c r="I114" s="26"/>
      <c r="J114" s="19"/>
      <c r="K114" s="18"/>
      <c r="L114" s="18"/>
      <c r="M114" s="18"/>
      <c r="N114" s="18"/>
      <c r="S114" s="18"/>
    </row>
    <row r="115" spans="5:19" x14ac:dyDescent="0.25">
      <c r="E115" s="16"/>
      <c r="F115" s="16"/>
      <c r="G115" s="17"/>
      <c r="H115" s="18"/>
      <c r="I115" s="26"/>
      <c r="J115" s="19"/>
      <c r="K115" s="18"/>
      <c r="L115" s="18"/>
      <c r="M115" s="18"/>
      <c r="N115" s="18"/>
      <c r="S115" s="18"/>
    </row>
    <row r="116" spans="5:19" x14ac:dyDescent="0.25">
      <c r="E116" s="16"/>
      <c r="F116" s="16"/>
      <c r="G116" s="17"/>
      <c r="H116" s="18"/>
      <c r="I116" s="26"/>
      <c r="J116" s="19"/>
      <c r="K116" s="18"/>
      <c r="L116" s="18"/>
      <c r="M116" s="18"/>
      <c r="N116" s="18"/>
      <c r="S116" s="18"/>
    </row>
    <row r="117" spans="5:19" x14ac:dyDescent="0.25">
      <c r="E117" s="16"/>
      <c r="F117" s="16"/>
      <c r="G117" s="17"/>
      <c r="H117" s="18"/>
      <c r="I117" s="26"/>
      <c r="J117" s="19"/>
      <c r="K117" s="18"/>
      <c r="L117" s="18"/>
      <c r="M117" s="18"/>
      <c r="N117" s="18"/>
      <c r="S117" s="18"/>
    </row>
    <row r="118" spans="5:19" x14ac:dyDescent="0.25">
      <c r="E118" s="16"/>
      <c r="F118" s="16"/>
      <c r="G118" s="17"/>
      <c r="H118" s="18"/>
      <c r="I118" s="26"/>
      <c r="J118" s="19"/>
      <c r="K118" s="18"/>
      <c r="L118" s="18"/>
      <c r="M118" s="18"/>
      <c r="N118" s="18"/>
      <c r="S118" s="18"/>
    </row>
    <row r="119" spans="5:19" x14ac:dyDescent="0.25">
      <c r="E119" s="16"/>
      <c r="F119" s="16"/>
      <c r="G119" s="17"/>
      <c r="H119" s="18"/>
      <c r="I119" s="26"/>
      <c r="J119" s="19"/>
      <c r="K119" s="18"/>
      <c r="L119" s="18"/>
      <c r="M119" s="18"/>
      <c r="N119" s="18"/>
      <c r="S119" s="18"/>
    </row>
    <row r="120" spans="5:19" x14ac:dyDescent="0.25">
      <c r="E120" s="16"/>
      <c r="F120" s="16"/>
      <c r="G120" s="17"/>
      <c r="H120" s="18"/>
      <c r="I120" s="26"/>
      <c r="J120" s="19"/>
      <c r="K120" s="18"/>
      <c r="L120" s="18"/>
      <c r="M120" s="18"/>
      <c r="N120" s="18"/>
      <c r="S120" s="18"/>
    </row>
    <row r="121" spans="5:19" x14ac:dyDescent="0.25">
      <c r="E121" s="16"/>
      <c r="F121" s="16"/>
      <c r="G121" s="17"/>
      <c r="H121" s="18"/>
      <c r="I121" s="26"/>
      <c r="J121" s="19"/>
      <c r="K121" s="18"/>
      <c r="L121" s="18"/>
      <c r="M121" s="18"/>
      <c r="N121" s="18"/>
      <c r="S121" s="18"/>
    </row>
    <row r="122" spans="5:19" x14ac:dyDescent="0.25">
      <c r="E122" s="16"/>
      <c r="F122" s="16"/>
      <c r="G122" s="17"/>
      <c r="H122" s="18"/>
      <c r="I122" s="26"/>
      <c r="J122" s="19"/>
      <c r="K122" s="18"/>
      <c r="L122" s="18"/>
      <c r="M122" s="18"/>
      <c r="N122" s="18"/>
      <c r="S122" s="18"/>
    </row>
    <row r="123" spans="5:19" x14ac:dyDescent="0.25">
      <c r="E123" s="16"/>
      <c r="F123" s="16"/>
      <c r="G123" s="17"/>
      <c r="H123" s="18"/>
      <c r="I123" s="26"/>
      <c r="J123" s="19"/>
      <c r="K123" s="18"/>
      <c r="L123" s="18"/>
      <c r="M123" s="18"/>
      <c r="N123" s="18"/>
      <c r="S123" s="18"/>
    </row>
    <row r="124" spans="5:19" x14ac:dyDescent="0.25">
      <c r="E124" s="16"/>
      <c r="F124" s="16"/>
      <c r="G124" s="17"/>
      <c r="H124" s="18"/>
      <c r="I124" s="26"/>
      <c r="J124" s="19"/>
      <c r="K124" s="18"/>
      <c r="L124" s="18"/>
      <c r="M124" s="18"/>
      <c r="N124" s="18"/>
      <c r="S124" s="18"/>
    </row>
    <row r="125" spans="5:19" x14ac:dyDescent="0.25">
      <c r="E125" s="16"/>
      <c r="F125" s="16"/>
      <c r="G125" s="17"/>
      <c r="H125" s="18"/>
      <c r="I125" s="26"/>
      <c r="J125" s="19"/>
      <c r="K125" s="18"/>
      <c r="L125" s="18"/>
      <c r="M125" s="18"/>
      <c r="N125" s="18"/>
      <c r="S125" s="18"/>
    </row>
    <row r="126" spans="5:19" x14ac:dyDescent="0.25">
      <c r="E126" s="16"/>
      <c r="F126" s="16"/>
      <c r="G126" s="17"/>
      <c r="H126" s="18"/>
      <c r="I126" s="26"/>
      <c r="J126" s="19"/>
      <c r="K126" s="18"/>
      <c r="L126" s="18"/>
      <c r="M126" s="18"/>
      <c r="N126" s="18"/>
      <c r="S126" s="18"/>
    </row>
    <row r="127" spans="5:19" x14ac:dyDescent="0.25">
      <c r="E127" s="16"/>
      <c r="F127" s="16"/>
      <c r="G127" s="17"/>
      <c r="H127" s="18"/>
      <c r="I127" s="26"/>
      <c r="J127" s="19"/>
      <c r="K127" s="18"/>
      <c r="L127" s="18"/>
      <c r="M127" s="18"/>
      <c r="N127" s="18"/>
      <c r="S127" s="18"/>
    </row>
    <row r="128" spans="5:19" x14ac:dyDescent="0.25">
      <c r="E128" s="16"/>
      <c r="F128" s="16"/>
      <c r="G128" s="17"/>
      <c r="H128" s="18"/>
      <c r="I128" s="26"/>
      <c r="J128" s="19"/>
      <c r="K128" s="18"/>
      <c r="L128" s="18"/>
      <c r="M128" s="18"/>
      <c r="N128" s="18"/>
      <c r="S128" s="18"/>
    </row>
    <row r="129" spans="5:19" x14ac:dyDescent="0.25">
      <c r="E129" s="16"/>
      <c r="F129" s="16"/>
      <c r="G129" s="17"/>
      <c r="H129" s="18"/>
      <c r="I129" s="26"/>
      <c r="J129" s="19"/>
      <c r="K129" s="18"/>
      <c r="L129" s="18"/>
      <c r="M129" s="18"/>
      <c r="N129" s="18"/>
      <c r="S129" s="18"/>
    </row>
    <row r="130" spans="5:19" x14ac:dyDescent="0.25">
      <c r="E130" s="16"/>
      <c r="F130" s="16"/>
      <c r="G130" s="17"/>
      <c r="H130" s="18"/>
      <c r="I130" s="26"/>
      <c r="J130" s="19"/>
      <c r="K130" s="18"/>
      <c r="L130" s="18"/>
      <c r="M130" s="18"/>
      <c r="N130" s="18"/>
      <c r="S130" s="18"/>
    </row>
    <row r="131" spans="5:19" x14ac:dyDescent="0.25">
      <c r="E131" s="16"/>
      <c r="F131" s="16"/>
      <c r="G131" s="17"/>
      <c r="H131" s="18"/>
      <c r="I131" s="26"/>
      <c r="J131" s="19"/>
      <c r="K131" s="18"/>
      <c r="L131" s="18"/>
      <c r="M131" s="18"/>
      <c r="N131" s="18"/>
      <c r="S131" s="18"/>
    </row>
    <row r="132" spans="5:19" x14ac:dyDescent="0.25">
      <c r="E132" s="16"/>
      <c r="F132" s="16"/>
      <c r="G132" s="17"/>
      <c r="H132" s="18"/>
      <c r="I132" s="26"/>
      <c r="J132" s="19"/>
      <c r="K132" s="18"/>
      <c r="L132" s="18"/>
      <c r="M132" s="18"/>
      <c r="N132" s="18"/>
      <c r="S132" s="18"/>
    </row>
    <row r="133" spans="5:19" x14ac:dyDescent="0.25">
      <c r="E133" s="16"/>
      <c r="F133" s="16"/>
      <c r="G133" s="17"/>
      <c r="H133" s="18"/>
      <c r="I133" s="26"/>
      <c r="J133" s="19"/>
      <c r="K133" s="18"/>
      <c r="L133" s="18"/>
      <c r="M133" s="18"/>
      <c r="N133" s="18"/>
      <c r="S133" s="18"/>
    </row>
    <row r="134" spans="5:19" x14ac:dyDescent="0.25">
      <c r="E134" s="16"/>
      <c r="F134" s="16"/>
      <c r="G134" s="17"/>
      <c r="H134" s="18"/>
      <c r="I134" s="26"/>
      <c r="J134" s="19"/>
      <c r="K134" s="18"/>
      <c r="L134" s="18"/>
      <c r="M134" s="18"/>
      <c r="N134" s="18"/>
      <c r="S134" s="18"/>
    </row>
    <row r="135" spans="5:19" x14ac:dyDescent="0.25">
      <c r="E135" s="16"/>
      <c r="F135" s="16"/>
      <c r="G135" s="17"/>
      <c r="H135" s="18"/>
      <c r="I135" s="26"/>
      <c r="J135" s="19"/>
      <c r="K135" s="18"/>
      <c r="L135" s="18"/>
      <c r="M135" s="18"/>
      <c r="N135" s="18"/>
      <c r="S135" s="18"/>
    </row>
    <row r="136" spans="5:19" x14ac:dyDescent="0.25">
      <c r="E136" s="16"/>
      <c r="F136" s="16"/>
      <c r="G136" s="17"/>
      <c r="H136" s="18"/>
      <c r="I136" s="26"/>
      <c r="J136" s="19"/>
      <c r="K136" s="18"/>
      <c r="L136" s="18"/>
      <c r="M136" s="18"/>
      <c r="N136" s="18"/>
      <c r="S136" s="18"/>
    </row>
    <row r="137" spans="5:19" x14ac:dyDescent="0.25">
      <c r="E137" s="16"/>
      <c r="F137" s="16"/>
      <c r="G137" s="17"/>
      <c r="H137" s="18"/>
      <c r="I137" s="26"/>
      <c r="J137" s="19"/>
      <c r="K137" s="18"/>
      <c r="L137" s="18"/>
      <c r="M137" s="18"/>
      <c r="N137" s="18"/>
      <c r="S137" s="18"/>
    </row>
    <row r="138" spans="5:19" x14ac:dyDescent="0.25">
      <c r="E138" s="16"/>
      <c r="F138" s="16"/>
      <c r="G138" s="17"/>
      <c r="H138" s="18"/>
      <c r="I138" s="26"/>
      <c r="J138" s="19"/>
      <c r="K138" s="18"/>
      <c r="L138" s="18"/>
      <c r="M138" s="18"/>
      <c r="N138" s="18"/>
      <c r="S138" s="18"/>
    </row>
    <row r="139" spans="5:19" x14ac:dyDescent="0.25">
      <c r="E139" s="16"/>
      <c r="F139" s="16"/>
      <c r="G139" s="17"/>
      <c r="H139" s="18"/>
      <c r="I139" s="26"/>
      <c r="J139" s="19"/>
      <c r="K139" s="18"/>
      <c r="L139" s="18"/>
      <c r="M139" s="18"/>
      <c r="N139" s="18"/>
      <c r="S139" s="18"/>
    </row>
    <row r="140" spans="5:19" x14ac:dyDescent="0.25">
      <c r="E140" s="16"/>
      <c r="F140" s="16"/>
      <c r="G140" s="17"/>
      <c r="H140" s="18"/>
      <c r="I140" s="26"/>
      <c r="J140" s="19"/>
      <c r="K140" s="18"/>
      <c r="L140" s="18"/>
      <c r="M140" s="18"/>
      <c r="N140" s="18"/>
      <c r="S140" s="18"/>
    </row>
    <row r="141" spans="5:19" x14ac:dyDescent="0.25">
      <c r="E141" s="16"/>
      <c r="F141" s="16"/>
      <c r="G141" s="17"/>
      <c r="H141" s="18"/>
      <c r="I141" s="26"/>
      <c r="J141" s="19"/>
      <c r="K141" s="18"/>
      <c r="L141" s="18"/>
      <c r="M141" s="18"/>
      <c r="N141" s="18"/>
      <c r="P141" s="18"/>
      <c r="R141" s="18"/>
      <c r="S141" s="18"/>
    </row>
    <row r="142" spans="5:19" x14ac:dyDescent="0.25">
      <c r="E142" s="16"/>
      <c r="F142" s="16"/>
      <c r="G142" s="17"/>
      <c r="H142" s="18"/>
      <c r="I142" s="26"/>
      <c r="J142" s="19"/>
      <c r="K142" s="18"/>
      <c r="L142" s="18"/>
      <c r="M142" s="18"/>
      <c r="N142" s="18"/>
      <c r="S142" s="18"/>
    </row>
    <row r="143" spans="5:19" x14ac:dyDescent="0.25">
      <c r="E143" s="16"/>
      <c r="F143" s="16"/>
      <c r="G143" s="17"/>
      <c r="H143" s="18"/>
      <c r="I143" s="26"/>
      <c r="J143" s="19"/>
      <c r="K143" s="18"/>
      <c r="L143" s="18"/>
      <c r="M143" s="18"/>
      <c r="N143" s="18"/>
      <c r="Q143" s="18"/>
      <c r="S143" s="18"/>
    </row>
    <row r="144" spans="5:19" x14ac:dyDescent="0.25">
      <c r="E144" s="16"/>
      <c r="F144" s="16"/>
      <c r="G144" s="17"/>
      <c r="H144" s="18"/>
      <c r="I144" s="26"/>
      <c r="J144" s="19"/>
      <c r="K144" s="18"/>
      <c r="L144" s="18"/>
      <c r="M144" s="18"/>
      <c r="N144" s="18"/>
      <c r="Q144" s="18"/>
      <c r="S144" s="18"/>
    </row>
    <row r="145" spans="5:19" x14ac:dyDescent="0.25">
      <c r="E145" s="16"/>
      <c r="F145" s="16"/>
      <c r="G145" s="17"/>
      <c r="H145" s="18"/>
      <c r="I145" s="26"/>
      <c r="J145" s="19"/>
      <c r="K145" s="18"/>
      <c r="L145" s="18"/>
      <c r="M145" s="18"/>
      <c r="N145" s="18"/>
      <c r="P145" s="18"/>
      <c r="R145" s="18"/>
      <c r="S145" s="18"/>
    </row>
    <row r="146" spans="5:19" x14ac:dyDescent="0.25">
      <c r="E146" s="16"/>
      <c r="F146" s="16"/>
      <c r="G146" s="17"/>
      <c r="H146" s="18"/>
      <c r="I146" s="26"/>
      <c r="J146" s="19"/>
      <c r="K146" s="18"/>
      <c r="L146" s="18"/>
      <c r="M146" s="18"/>
      <c r="N146" s="18"/>
      <c r="P146" s="18"/>
      <c r="R146" s="18"/>
      <c r="S146" s="18"/>
    </row>
    <row r="147" spans="5:19" x14ac:dyDescent="0.25">
      <c r="E147" s="16"/>
      <c r="F147" s="16"/>
      <c r="G147" s="17"/>
      <c r="H147" s="18"/>
      <c r="I147" s="26"/>
      <c r="J147" s="19"/>
      <c r="K147" s="18"/>
      <c r="L147" s="18"/>
      <c r="M147" s="18"/>
      <c r="N147" s="18"/>
      <c r="P147" s="18"/>
      <c r="R147" s="18"/>
      <c r="S147" s="18"/>
    </row>
    <row r="148" spans="5:19" x14ac:dyDescent="0.25">
      <c r="E148" s="16"/>
      <c r="F148" s="16"/>
      <c r="G148" s="17"/>
      <c r="H148" s="18"/>
      <c r="I148" s="26"/>
      <c r="J148" s="19"/>
      <c r="K148" s="18"/>
      <c r="L148" s="18"/>
      <c r="M148" s="18"/>
      <c r="N148" s="18"/>
      <c r="P148" s="18"/>
      <c r="R148" s="18"/>
      <c r="S148" s="18"/>
    </row>
    <row r="149" spans="5:19" x14ac:dyDescent="0.25">
      <c r="E149" s="16"/>
      <c r="F149" s="16"/>
      <c r="G149" s="17"/>
      <c r="H149" s="18"/>
      <c r="I149" s="26"/>
      <c r="J149" s="19"/>
      <c r="K149" s="18"/>
      <c r="L149" s="18"/>
      <c r="M149" s="18"/>
      <c r="N149" s="18"/>
      <c r="P149" s="18"/>
      <c r="R149" s="18"/>
      <c r="S149" s="18"/>
    </row>
    <row r="150" spans="5:19" x14ac:dyDescent="0.25">
      <c r="E150" s="16"/>
      <c r="F150" s="16"/>
      <c r="G150" s="17"/>
      <c r="H150" s="18"/>
      <c r="I150" s="26"/>
      <c r="J150" s="19"/>
      <c r="K150" s="18"/>
      <c r="L150" s="18"/>
      <c r="M150" s="18"/>
      <c r="N150" s="18"/>
      <c r="S150" s="18"/>
    </row>
    <row r="151" spans="5:19" x14ac:dyDescent="0.25">
      <c r="E151" s="16"/>
      <c r="F151" s="16"/>
      <c r="G151" s="17"/>
      <c r="H151" s="18"/>
      <c r="I151" s="26"/>
      <c r="J151" s="19"/>
      <c r="K151" s="18"/>
      <c r="L151" s="18"/>
      <c r="M151" s="18"/>
      <c r="N151" s="18"/>
      <c r="S151" s="18"/>
    </row>
    <row r="152" spans="5:19" x14ac:dyDescent="0.25">
      <c r="E152" s="16"/>
      <c r="F152" s="16"/>
      <c r="G152" s="17"/>
      <c r="H152" s="18"/>
      <c r="I152" s="26"/>
      <c r="J152" s="19"/>
      <c r="K152" s="18"/>
      <c r="L152" s="18"/>
      <c r="M152" s="18"/>
      <c r="N152" s="18"/>
      <c r="S152" s="18"/>
    </row>
    <row r="153" spans="5:19" x14ac:dyDescent="0.25">
      <c r="E153" s="16"/>
      <c r="F153" s="16"/>
      <c r="G153" s="17"/>
      <c r="H153" s="18"/>
      <c r="I153" s="26"/>
      <c r="J153" s="19"/>
      <c r="K153" s="18"/>
      <c r="L153" s="18"/>
      <c r="M153" s="18"/>
      <c r="N153" s="18"/>
      <c r="S153" s="18"/>
    </row>
    <row r="154" spans="5:19" x14ac:dyDescent="0.25">
      <c r="E154" s="16"/>
      <c r="F154" s="16"/>
      <c r="G154" s="17"/>
      <c r="H154" s="18"/>
      <c r="I154" s="26"/>
      <c r="J154" s="19"/>
      <c r="K154" s="18"/>
      <c r="L154" s="18"/>
      <c r="M154" s="18"/>
      <c r="N154" s="18"/>
      <c r="S154" s="18"/>
    </row>
    <row r="155" spans="5:19" x14ac:dyDescent="0.25">
      <c r="E155" s="16"/>
      <c r="F155" s="16"/>
      <c r="G155" s="17"/>
      <c r="H155" s="18"/>
      <c r="I155" s="26"/>
      <c r="J155" s="19"/>
      <c r="K155" s="18"/>
      <c r="L155" s="18"/>
      <c r="M155" s="18"/>
      <c r="N155" s="18"/>
      <c r="S155" s="18"/>
    </row>
    <row r="156" spans="5:19" x14ac:dyDescent="0.25">
      <c r="E156" s="16"/>
      <c r="F156" s="16"/>
      <c r="G156" s="17"/>
      <c r="H156" s="18"/>
      <c r="I156" s="26"/>
      <c r="J156" s="19"/>
      <c r="K156" s="18"/>
      <c r="L156" s="18"/>
      <c r="M156" s="18"/>
      <c r="N156" s="18"/>
      <c r="S156" s="18"/>
    </row>
    <row r="157" spans="5:19" x14ac:dyDescent="0.25">
      <c r="E157" s="16"/>
      <c r="F157" s="16"/>
      <c r="G157" s="17"/>
      <c r="H157" s="18"/>
      <c r="I157" s="26"/>
      <c r="J157" s="19"/>
      <c r="K157" s="18"/>
      <c r="L157" s="18"/>
      <c r="M157" s="18"/>
      <c r="N157" s="18"/>
      <c r="S157" s="18"/>
    </row>
    <row r="158" spans="5:19" x14ac:dyDescent="0.25">
      <c r="E158" s="16"/>
      <c r="F158" s="16"/>
      <c r="G158" s="17"/>
      <c r="H158" s="18"/>
      <c r="I158" s="26"/>
      <c r="J158" s="19"/>
      <c r="K158" s="18"/>
      <c r="L158" s="18"/>
      <c r="M158" s="18"/>
      <c r="N158" s="18"/>
      <c r="S158" s="18"/>
    </row>
    <row r="159" spans="5:19" x14ac:dyDescent="0.25">
      <c r="E159" s="16"/>
      <c r="F159" s="16"/>
      <c r="G159" s="17"/>
      <c r="H159" s="18"/>
      <c r="I159" s="26"/>
      <c r="J159" s="19"/>
      <c r="K159" s="18"/>
      <c r="L159" s="18"/>
      <c r="M159" s="18"/>
      <c r="N159" s="18"/>
      <c r="S159" s="18"/>
    </row>
    <row r="160" spans="5:19" x14ac:dyDescent="0.25">
      <c r="E160" s="16"/>
      <c r="F160" s="16"/>
      <c r="G160" s="17"/>
      <c r="H160" s="18"/>
      <c r="I160" s="26"/>
      <c r="J160" s="19"/>
      <c r="K160" s="18"/>
      <c r="L160" s="18"/>
      <c r="M160" s="18"/>
      <c r="N160" s="18"/>
      <c r="S160" s="18"/>
    </row>
    <row r="161" spans="5:19" x14ac:dyDescent="0.25">
      <c r="E161" s="16"/>
      <c r="F161" s="16"/>
      <c r="G161" s="17"/>
      <c r="H161" s="18"/>
      <c r="I161" s="26"/>
      <c r="J161" s="19"/>
      <c r="K161" s="18"/>
      <c r="L161" s="18"/>
      <c r="M161" s="18"/>
      <c r="N161" s="18"/>
      <c r="S161" s="18"/>
    </row>
    <row r="162" spans="5:19" x14ac:dyDescent="0.25">
      <c r="E162" s="16"/>
      <c r="F162" s="16"/>
      <c r="G162" s="17"/>
      <c r="H162" s="18"/>
      <c r="I162" s="26"/>
      <c r="J162" s="19"/>
      <c r="K162" s="18"/>
      <c r="L162" s="18"/>
      <c r="M162" s="18"/>
      <c r="N162" s="18"/>
      <c r="S162" s="18"/>
    </row>
    <row r="163" spans="5:19" x14ac:dyDescent="0.25">
      <c r="E163" s="16"/>
      <c r="F163" s="16"/>
      <c r="G163" s="17"/>
      <c r="H163" s="18"/>
      <c r="I163" s="26"/>
      <c r="J163" s="19"/>
      <c r="K163" s="18"/>
      <c r="L163" s="18"/>
      <c r="M163" s="18"/>
      <c r="N163" s="18"/>
      <c r="S163" s="18"/>
    </row>
    <row r="164" spans="5:19" x14ac:dyDescent="0.25">
      <c r="E164" s="16"/>
      <c r="F164" s="16"/>
      <c r="G164" s="17"/>
      <c r="H164" s="18"/>
      <c r="I164" s="26"/>
      <c r="J164" s="19"/>
      <c r="K164" s="18"/>
      <c r="L164" s="18"/>
      <c r="M164" s="18"/>
      <c r="N164" s="18"/>
      <c r="S164" s="18"/>
    </row>
    <row r="165" spans="5:19" x14ac:dyDescent="0.25">
      <c r="E165" s="16"/>
      <c r="F165" s="16"/>
      <c r="G165" s="17"/>
      <c r="H165" s="18"/>
      <c r="I165" s="26"/>
      <c r="J165" s="19"/>
      <c r="K165" s="18"/>
      <c r="L165" s="18"/>
      <c r="M165" s="18"/>
      <c r="N165" s="18"/>
      <c r="S165" s="18"/>
    </row>
    <row r="166" spans="5:19" x14ac:dyDescent="0.25">
      <c r="E166" s="16"/>
      <c r="F166" s="16"/>
      <c r="G166" s="17"/>
      <c r="H166" s="18"/>
      <c r="I166" s="26"/>
      <c r="J166" s="19"/>
      <c r="K166" s="18"/>
      <c r="L166" s="18"/>
      <c r="M166" s="18"/>
      <c r="N166" s="18"/>
      <c r="S166" s="18"/>
    </row>
    <row r="167" spans="5:19" x14ac:dyDescent="0.25">
      <c r="E167" s="16"/>
      <c r="F167" s="16"/>
      <c r="G167" s="17"/>
      <c r="H167" s="18"/>
      <c r="I167" s="26"/>
      <c r="J167" s="19"/>
      <c r="K167" s="18"/>
      <c r="L167" s="18"/>
      <c r="M167" s="18"/>
      <c r="N167" s="18"/>
      <c r="S167" s="18"/>
    </row>
    <row r="168" spans="5:19" x14ac:dyDescent="0.25">
      <c r="E168" s="16"/>
      <c r="F168" s="16"/>
      <c r="G168" s="17"/>
      <c r="H168" s="18"/>
      <c r="I168" s="26"/>
      <c r="J168" s="19"/>
      <c r="K168" s="18"/>
      <c r="L168" s="18"/>
      <c r="M168" s="18"/>
      <c r="N168" s="18"/>
      <c r="S168" s="18"/>
    </row>
    <row r="169" spans="5:19" x14ac:dyDescent="0.25">
      <c r="E169" s="16"/>
      <c r="F169" s="16"/>
      <c r="G169" s="17"/>
      <c r="H169" s="18"/>
      <c r="I169" s="26"/>
      <c r="J169" s="19"/>
      <c r="K169" s="18"/>
      <c r="L169" s="18"/>
      <c r="M169" s="18"/>
      <c r="N169" s="18"/>
      <c r="S169" s="18"/>
    </row>
    <row r="170" spans="5:19" x14ac:dyDescent="0.25">
      <c r="E170" s="16"/>
      <c r="F170" s="16"/>
      <c r="G170" s="17"/>
      <c r="H170" s="18"/>
      <c r="I170" s="26"/>
      <c r="J170" s="19"/>
      <c r="K170" s="18"/>
      <c r="L170" s="18"/>
      <c r="M170" s="18"/>
      <c r="N170" s="18"/>
      <c r="S170" s="18"/>
    </row>
    <row r="171" spans="5:19" x14ac:dyDescent="0.25">
      <c r="E171" s="16"/>
      <c r="F171" s="16"/>
      <c r="G171" s="17"/>
      <c r="H171" s="18"/>
      <c r="I171" s="26"/>
      <c r="J171" s="19"/>
      <c r="K171" s="18"/>
      <c r="L171" s="18"/>
      <c r="M171" s="18"/>
      <c r="N171" s="18"/>
      <c r="S171" s="18"/>
    </row>
    <row r="172" spans="5:19" x14ac:dyDescent="0.25">
      <c r="E172" s="16"/>
      <c r="F172" s="16"/>
      <c r="G172" s="17"/>
      <c r="H172" s="18"/>
      <c r="I172" s="26"/>
      <c r="J172" s="19"/>
      <c r="K172" s="18"/>
      <c r="L172" s="18"/>
      <c r="M172" s="18"/>
      <c r="N172" s="18"/>
      <c r="S172" s="18"/>
    </row>
    <row r="173" spans="5:19" x14ac:dyDescent="0.25">
      <c r="E173" s="16"/>
      <c r="F173" s="16"/>
      <c r="G173" s="17"/>
      <c r="H173" s="18"/>
      <c r="I173" s="26"/>
      <c r="J173" s="19"/>
      <c r="K173" s="18"/>
      <c r="L173" s="18"/>
      <c r="M173" s="18"/>
      <c r="N173" s="18"/>
      <c r="S173" s="18"/>
    </row>
    <row r="174" spans="5:19" x14ac:dyDescent="0.25">
      <c r="E174" s="16"/>
      <c r="F174" s="16"/>
      <c r="G174" s="17"/>
      <c r="H174" s="18"/>
      <c r="I174" s="26"/>
      <c r="J174" s="19"/>
      <c r="K174" s="18"/>
      <c r="L174" s="18"/>
      <c r="M174" s="18"/>
      <c r="N174" s="18"/>
      <c r="S174" s="18"/>
    </row>
    <row r="175" spans="5:19" x14ac:dyDescent="0.25">
      <c r="E175" s="16"/>
      <c r="F175" s="16"/>
      <c r="G175" s="17"/>
      <c r="H175" s="18"/>
      <c r="I175" s="26"/>
      <c r="J175" s="19"/>
      <c r="K175" s="18"/>
      <c r="L175" s="18"/>
      <c r="M175" s="18"/>
      <c r="N175" s="18"/>
      <c r="S175" s="18"/>
    </row>
    <row r="176" spans="5:19" x14ac:dyDescent="0.25">
      <c r="E176" s="16"/>
      <c r="F176" s="16"/>
      <c r="G176" s="17"/>
      <c r="H176" s="18"/>
      <c r="I176" s="26"/>
      <c r="J176" s="19"/>
      <c r="K176" s="18"/>
      <c r="L176" s="18"/>
      <c r="M176" s="18"/>
      <c r="N176" s="18"/>
      <c r="S176" s="18"/>
    </row>
    <row r="177" spans="5:19" x14ac:dyDescent="0.25">
      <c r="E177" s="16"/>
      <c r="F177" s="16"/>
      <c r="G177" s="17"/>
      <c r="H177" s="18"/>
      <c r="I177" s="26"/>
      <c r="J177" s="19"/>
      <c r="K177" s="18"/>
      <c r="L177" s="18"/>
      <c r="M177" s="18"/>
      <c r="N177" s="18"/>
      <c r="S177" s="18"/>
    </row>
    <row r="178" spans="5:19" x14ac:dyDescent="0.25">
      <c r="E178" s="16"/>
      <c r="F178" s="16"/>
      <c r="G178" s="17"/>
      <c r="H178" s="18"/>
      <c r="I178" s="26"/>
      <c r="J178" s="19"/>
      <c r="K178" s="18"/>
      <c r="L178" s="18"/>
      <c r="M178" s="18"/>
      <c r="N178" s="18"/>
      <c r="S178" s="18"/>
    </row>
    <row r="179" spans="5:19" x14ac:dyDescent="0.25">
      <c r="E179" s="16"/>
      <c r="F179" s="16"/>
      <c r="G179" s="17"/>
      <c r="H179" s="18"/>
      <c r="I179" s="26"/>
      <c r="J179" s="19"/>
      <c r="K179" s="18"/>
      <c r="L179" s="18"/>
      <c r="M179" s="18"/>
      <c r="N179" s="18"/>
      <c r="S179" s="18"/>
    </row>
    <row r="180" spans="5:19" x14ac:dyDescent="0.25">
      <c r="E180" s="16"/>
      <c r="F180" s="16"/>
      <c r="G180" s="17"/>
      <c r="H180" s="18"/>
      <c r="I180" s="26"/>
      <c r="J180" s="19"/>
      <c r="K180" s="18"/>
      <c r="L180" s="18"/>
      <c r="M180" s="18"/>
      <c r="N180" s="18"/>
      <c r="S180" s="18"/>
    </row>
    <row r="181" spans="5:19" x14ac:dyDescent="0.25">
      <c r="E181" s="16"/>
      <c r="F181" s="16"/>
      <c r="G181" s="17"/>
      <c r="H181" s="18"/>
      <c r="I181" s="26"/>
      <c r="J181" s="19"/>
      <c r="K181" s="18"/>
      <c r="L181" s="18"/>
      <c r="M181" s="18"/>
      <c r="N181" s="18"/>
      <c r="S181" s="18"/>
    </row>
    <row r="182" spans="5:19" x14ac:dyDescent="0.25">
      <c r="E182" s="16"/>
      <c r="F182" s="16"/>
      <c r="G182" s="17"/>
      <c r="H182" s="18"/>
      <c r="I182" s="26"/>
      <c r="J182" s="19"/>
      <c r="K182" s="18"/>
      <c r="L182" s="18"/>
      <c r="M182" s="18"/>
      <c r="N182" s="18"/>
      <c r="S182" s="18"/>
    </row>
    <row r="183" spans="5:19" x14ac:dyDescent="0.25">
      <c r="E183" s="16"/>
      <c r="F183" s="16"/>
      <c r="G183" s="17"/>
      <c r="H183" s="18"/>
      <c r="I183" s="26"/>
      <c r="J183" s="19"/>
      <c r="K183" s="18"/>
      <c r="L183" s="18"/>
      <c r="M183" s="18"/>
      <c r="N183" s="18"/>
      <c r="S183" s="18"/>
    </row>
    <row r="184" spans="5:19" x14ac:dyDescent="0.25">
      <c r="E184" s="16"/>
      <c r="F184" s="16"/>
      <c r="G184" s="17"/>
      <c r="H184" s="18"/>
      <c r="I184" s="26"/>
      <c r="J184" s="19"/>
      <c r="K184" s="18"/>
      <c r="L184" s="18"/>
      <c r="M184" s="18"/>
      <c r="N184" s="18"/>
      <c r="S184" s="18"/>
    </row>
    <row r="185" spans="5:19" x14ac:dyDescent="0.25">
      <c r="E185" s="16"/>
      <c r="F185" s="16"/>
      <c r="G185" s="17"/>
      <c r="H185" s="18"/>
      <c r="I185" s="26"/>
      <c r="J185" s="19"/>
      <c r="K185" s="18"/>
      <c r="L185" s="18"/>
      <c r="M185" s="18"/>
      <c r="N185" s="18"/>
      <c r="S185" s="18"/>
    </row>
    <row r="186" spans="5:19" x14ac:dyDescent="0.25">
      <c r="E186" s="16"/>
      <c r="F186" s="16"/>
      <c r="G186" s="17"/>
      <c r="H186" s="18"/>
      <c r="I186" s="26"/>
      <c r="J186" s="19"/>
      <c r="K186" s="18"/>
      <c r="L186" s="18"/>
      <c r="M186" s="18"/>
      <c r="N186" s="18"/>
      <c r="S186" s="18"/>
    </row>
    <row r="187" spans="5:19" x14ac:dyDescent="0.25">
      <c r="E187" s="16"/>
      <c r="F187" s="16"/>
      <c r="G187" s="17"/>
      <c r="H187" s="18"/>
      <c r="I187" s="26"/>
      <c r="J187" s="19"/>
      <c r="K187" s="18"/>
      <c r="L187" s="18"/>
      <c r="M187" s="18"/>
      <c r="N187" s="18"/>
      <c r="S187" s="18"/>
    </row>
    <row r="188" spans="5:19" x14ac:dyDescent="0.25">
      <c r="E188" s="16"/>
      <c r="F188" s="16"/>
      <c r="G188" s="17"/>
      <c r="H188" s="18"/>
      <c r="I188" s="26"/>
      <c r="J188" s="19"/>
      <c r="K188" s="18"/>
      <c r="L188" s="18"/>
      <c r="M188" s="18"/>
      <c r="N188" s="18"/>
      <c r="S188" s="18"/>
    </row>
    <row r="189" spans="5:19" x14ac:dyDescent="0.25">
      <c r="E189" s="16"/>
      <c r="F189" s="16"/>
      <c r="G189" s="17"/>
      <c r="H189" s="18"/>
      <c r="I189" s="26"/>
      <c r="J189" s="19"/>
      <c r="K189" s="18"/>
      <c r="L189" s="18"/>
      <c r="M189" s="18"/>
      <c r="N189" s="18"/>
      <c r="S189" s="18"/>
    </row>
    <row r="190" spans="5:19" x14ac:dyDescent="0.25">
      <c r="E190" s="16"/>
      <c r="F190" s="16"/>
      <c r="G190" s="17"/>
      <c r="H190" s="18"/>
      <c r="I190" s="26"/>
      <c r="J190" s="19"/>
      <c r="K190" s="18"/>
      <c r="L190" s="18"/>
      <c r="M190" s="18"/>
      <c r="N190" s="18"/>
      <c r="S190" s="18"/>
    </row>
    <row r="191" spans="5:19" x14ac:dyDescent="0.25">
      <c r="E191" s="16"/>
      <c r="F191" s="16"/>
      <c r="G191" s="17"/>
      <c r="H191" s="18"/>
      <c r="I191" s="26"/>
      <c r="J191" s="19"/>
      <c r="K191" s="18"/>
      <c r="L191" s="18"/>
      <c r="M191" s="18"/>
      <c r="N191" s="18"/>
      <c r="S191" s="18"/>
    </row>
    <row r="192" spans="5:19" x14ac:dyDescent="0.25">
      <c r="E192" s="16"/>
      <c r="F192" s="16"/>
      <c r="G192" s="17"/>
      <c r="H192" s="18"/>
      <c r="I192" s="26"/>
      <c r="J192" s="19"/>
      <c r="K192" s="18"/>
      <c r="L192" s="18"/>
      <c r="M192" s="18"/>
      <c r="N192" s="18"/>
      <c r="S192" s="18"/>
    </row>
    <row r="193" spans="5:19" x14ac:dyDescent="0.25">
      <c r="E193" s="16"/>
      <c r="F193" s="16"/>
      <c r="G193" s="17"/>
      <c r="H193" s="18"/>
      <c r="I193" s="26"/>
      <c r="J193" s="19"/>
      <c r="K193" s="18"/>
      <c r="L193" s="18"/>
      <c r="M193" s="18"/>
      <c r="N193" s="18"/>
      <c r="S193" s="18"/>
    </row>
    <row r="194" spans="5:19" x14ac:dyDescent="0.25">
      <c r="E194" s="16"/>
      <c r="F194" s="16"/>
      <c r="G194" s="17"/>
      <c r="H194" s="18"/>
      <c r="I194" s="26"/>
      <c r="J194" s="19"/>
      <c r="K194" s="18"/>
      <c r="L194" s="18"/>
      <c r="M194" s="18"/>
      <c r="N194" s="18"/>
      <c r="S194" s="18"/>
    </row>
    <row r="195" spans="5:19" x14ac:dyDescent="0.25">
      <c r="E195" s="16"/>
      <c r="F195" s="16"/>
      <c r="G195" s="17"/>
      <c r="H195" s="18"/>
      <c r="I195" s="26"/>
      <c r="J195" s="19"/>
      <c r="K195" s="18"/>
      <c r="L195" s="18"/>
      <c r="M195" s="18"/>
      <c r="N195" s="18"/>
      <c r="S195" s="18"/>
    </row>
    <row r="196" spans="5:19" x14ac:dyDescent="0.25">
      <c r="E196" s="16"/>
      <c r="F196" s="16"/>
      <c r="G196" s="17"/>
      <c r="H196" s="18"/>
      <c r="I196" s="26"/>
      <c r="J196" s="19"/>
      <c r="K196" s="18"/>
      <c r="L196" s="18"/>
      <c r="M196" s="18"/>
      <c r="N196" s="18"/>
      <c r="S196" s="18"/>
    </row>
    <row r="197" spans="5:19" x14ac:dyDescent="0.25">
      <c r="E197" s="16"/>
      <c r="F197" s="16"/>
      <c r="G197" s="17"/>
      <c r="H197" s="18"/>
      <c r="I197" s="26"/>
      <c r="J197" s="19"/>
      <c r="K197" s="18"/>
      <c r="L197" s="18"/>
      <c r="M197" s="18"/>
      <c r="N197" s="18"/>
      <c r="S197" s="18"/>
    </row>
    <row r="198" spans="5:19" x14ac:dyDescent="0.25">
      <c r="E198" s="16"/>
      <c r="F198" s="16"/>
      <c r="G198" s="17"/>
      <c r="H198" s="18"/>
      <c r="I198" s="26"/>
      <c r="J198" s="19"/>
      <c r="K198" s="18"/>
      <c r="L198" s="18"/>
      <c r="M198" s="18"/>
      <c r="N198" s="18"/>
      <c r="S198" s="18"/>
    </row>
    <row r="199" spans="5:19" x14ac:dyDescent="0.25">
      <c r="E199" s="16"/>
      <c r="F199" s="16"/>
      <c r="G199" s="17"/>
      <c r="H199" s="18"/>
      <c r="I199" s="26"/>
      <c r="J199" s="19"/>
      <c r="K199" s="18"/>
      <c r="L199" s="18"/>
      <c r="M199" s="18"/>
      <c r="N199" s="18"/>
      <c r="S199" s="18"/>
    </row>
    <row r="200" spans="5:19" x14ac:dyDescent="0.25">
      <c r="E200" s="16"/>
      <c r="F200" s="16"/>
      <c r="G200" s="17"/>
      <c r="H200" s="18"/>
      <c r="I200" s="26"/>
      <c r="J200" s="19"/>
      <c r="K200" s="18"/>
      <c r="L200" s="18"/>
      <c r="M200" s="18"/>
      <c r="N200" s="18"/>
      <c r="S200" s="18"/>
    </row>
    <row r="201" spans="5:19" x14ac:dyDescent="0.25">
      <c r="E201" s="16"/>
      <c r="F201" s="16"/>
      <c r="G201" s="17"/>
      <c r="H201" s="18"/>
      <c r="I201" s="26"/>
      <c r="J201" s="19"/>
      <c r="K201" s="18"/>
      <c r="L201" s="18"/>
      <c r="M201" s="18"/>
      <c r="N201" s="18"/>
      <c r="S201" s="18"/>
    </row>
    <row r="202" spans="5:19" x14ac:dyDescent="0.25">
      <c r="E202" s="16"/>
      <c r="F202" s="16"/>
      <c r="G202" s="17"/>
      <c r="H202" s="18"/>
      <c r="I202" s="26"/>
      <c r="J202" s="19"/>
      <c r="K202" s="18"/>
      <c r="L202" s="18"/>
      <c r="M202" s="18"/>
      <c r="N202" s="18"/>
      <c r="S202" s="18"/>
    </row>
    <row r="203" spans="5:19" x14ac:dyDescent="0.25">
      <c r="E203" s="16"/>
      <c r="F203" s="16"/>
      <c r="G203" s="17"/>
      <c r="H203" s="18"/>
      <c r="I203" s="26"/>
      <c r="J203" s="19"/>
      <c r="K203" s="18"/>
      <c r="L203" s="18"/>
      <c r="M203" s="18"/>
      <c r="N203" s="18"/>
      <c r="S203" s="18"/>
    </row>
    <row r="204" spans="5:19" x14ac:dyDescent="0.25">
      <c r="E204" s="16"/>
      <c r="F204" s="16"/>
      <c r="G204" s="17"/>
      <c r="H204" s="18"/>
      <c r="I204" s="26"/>
      <c r="J204" s="19"/>
      <c r="K204" s="18"/>
      <c r="L204" s="18"/>
      <c r="M204" s="18"/>
      <c r="N204" s="18"/>
      <c r="S204" s="18"/>
    </row>
    <row r="205" spans="5:19" x14ac:dyDescent="0.25">
      <c r="E205" s="16"/>
      <c r="F205" s="16"/>
      <c r="G205" s="17"/>
      <c r="H205" s="18"/>
      <c r="I205" s="26"/>
      <c r="J205" s="19"/>
      <c r="K205" s="18"/>
      <c r="L205" s="18"/>
      <c r="M205" s="18"/>
      <c r="N205" s="18"/>
      <c r="S205" s="18"/>
    </row>
    <row r="206" spans="5:19" x14ac:dyDescent="0.25">
      <c r="E206" s="16"/>
      <c r="F206" s="16"/>
      <c r="G206" s="17"/>
      <c r="H206" s="18"/>
      <c r="I206" s="26"/>
      <c r="J206" s="19"/>
      <c r="K206" s="18"/>
      <c r="L206" s="18"/>
      <c r="M206" s="18"/>
      <c r="N206" s="18"/>
      <c r="S206" s="18"/>
    </row>
    <row r="207" spans="5:19" x14ac:dyDescent="0.25">
      <c r="E207" s="16"/>
      <c r="F207" s="16"/>
      <c r="G207" s="17"/>
      <c r="H207" s="18"/>
      <c r="I207" s="26"/>
      <c r="J207" s="19"/>
      <c r="K207" s="18"/>
      <c r="L207" s="18"/>
      <c r="M207" s="18"/>
      <c r="N207" s="18"/>
      <c r="S207" s="18"/>
    </row>
    <row r="208" spans="5:19" x14ac:dyDescent="0.25">
      <c r="E208" s="16"/>
      <c r="F208" s="16"/>
      <c r="G208" s="17"/>
      <c r="H208" s="18"/>
      <c r="I208" s="26"/>
      <c r="J208" s="19"/>
      <c r="K208" s="18"/>
      <c r="L208" s="18"/>
      <c r="M208" s="18"/>
      <c r="N208" s="18"/>
      <c r="S208" s="18"/>
    </row>
    <row r="209" spans="5:19" x14ac:dyDescent="0.25">
      <c r="E209" s="16"/>
      <c r="F209" s="16"/>
      <c r="G209" s="17"/>
      <c r="H209" s="18"/>
      <c r="I209" s="26"/>
      <c r="J209" s="19"/>
      <c r="K209" s="18"/>
      <c r="L209" s="18"/>
      <c r="M209" s="18"/>
      <c r="N209" s="18"/>
      <c r="S209" s="18"/>
    </row>
    <row r="210" spans="5:19" x14ac:dyDescent="0.25">
      <c r="E210" s="16"/>
      <c r="F210" s="16"/>
      <c r="G210" s="17"/>
      <c r="H210" s="18"/>
      <c r="I210" s="26"/>
      <c r="J210" s="19"/>
      <c r="K210" s="18"/>
      <c r="L210" s="18"/>
      <c r="M210" s="18"/>
      <c r="N210" s="18"/>
      <c r="S210" s="18"/>
    </row>
    <row r="211" spans="5:19" x14ac:dyDescent="0.25">
      <c r="E211" s="16"/>
      <c r="F211" s="16"/>
      <c r="G211" s="17"/>
      <c r="H211" s="18"/>
      <c r="I211" s="26"/>
      <c r="J211" s="19"/>
      <c r="K211" s="18"/>
      <c r="L211" s="18"/>
      <c r="M211" s="18"/>
      <c r="N211" s="18"/>
      <c r="S211" s="18"/>
    </row>
    <row r="212" spans="5:19" x14ac:dyDescent="0.25">
      <c r="E212" s="16"/>
      <c r="F212" s="16"/>
      <c r="G212" s="17"/>
      <c r="H212" s="18"/>
      <c r="I212" s="26"/>
      <c r="J212" s="19"/>
      <c r="K212" s="18"/>
      <c r="L212" s="18"/>
      <c r="M212" s="18"/>
      <c r="N212" s="18"/>
      <c r="S212" s="18"/>
    </row>
    <row r="213" spans="5:19" x14ac:dyDescent="0.25">
      <c r="E213" s="16"/>
      <c r="F213" s="16"/>
      <c r="G213" s="17"/>
      <c r="H213" s="18"/>
      <c r="I213" s="26"/>
      <c r="J213" s="19"/>
      <c r="K213" s="18"/>
      <c r="L213" s="18"/>
      <c r="M213" s="18"/>
      <c r="N213" s="18"/>
      <c r="S213" s="18"/>
    </row>
    <row r="214" spans="5:19" x14ac:dyDescent="0.25">
      <c r="E214" s="16"/>
      <c r="F214" s="16"/>
      <c r="G214" s="17"/>
      <c r="H214" s="18"/>
      <c r="I214" s="26"/>
      <c r="J214" s="19"/>
      <c r="K214" s="18"/>
      <c r="L214" s="18"/>
      <c r="M214" s="18"/>
      <c r="N214" s="18"/>
      <c r="S214" s="18"/>
    </row>
    <row r="215" spans="5:19" x14ac:dyDescent="0.25">
      <c r="E215" s="16"/>
      <c r="F215" s="16"/>
      <c r="G215" s="17"/>
      <c r="H215" s="18"/>
      <c r="I215" s="26"/>
      <c r="J215" s="19"/>
      <c r="K215" s="18"/>
      <c r="L215" s="18"/>
      <c r="M215" s="18"/>
      <c r="N215" s="18"/>
      <c r="S215" s="18"/>
    </row>
    <row r="216" spans="5:19" x14ac:dyDescent="0.25">
      <c r="E216" s="16"/>
      <c r="F216" s="16"/>
      <c r="G216" s="17"/>
      <c r="H216" s="18"/>
      <c r="I216" s="26"/>
      <c r="J216" s="19"/>
      <c r="K216" s="18"/>
      <c r="L216" s="18"/>
      <c r="M216" s="18"/>
      <c r="N216" s="18"/>
      <c r="S216" s="18"/>
    </row>
    <row r="217" spans="5:19" x14ac:dyDescent="0.25">
      <c r="E217" s="16"/>
      <c r="F217" s="16"/>
      <c r="G217" s="17"/>
      <c r="H217" s="18"/>
      <c r="I217" s="26"/>
      <c r="J217" s="19"/>
      <c r="K217" s="18"/>
      <c r="L217" s="18"/>
      <c r="M217" s="18"/>
      <c r="N217" s="18"/>
      <c r="S217" s="18"/>
    </row>
    <row r="218" spans="5:19" x14ac:dyDescent="0.25">
      <c r="E218" s="16"/>
      <c r="F218" s="16"/>
      <c r="G218" s="17"/>
      <c r="H218" s="18"/>
      <c r="I218" s="26"/>
      <c r="J218" s="19"/>
      <c r="K218" s="18"/>
      <c r="L218" s="18"/>
      <c r="M218" s="18"/>
      <c r="N218" s="18"/>
      <c r="S218" s="18"/>
    </row>
    <row r="219" spans="5:19" x14ac:dyDescent="0.25">
      <c r="E219" s="16"/>
      <c r="F219" s="16"/>
      <c r="G219" s="17"/>
      <c r="H219" s="18"/>
      <c r="I219" s="26"/>
      <c r="J219" s="19"/>
      <c r="K219" s="18"/>
      <c r="L219" s="18"/>
      <c r="M219" s="18"/>
      <c r="N219" s="18"/>
      <c r="S219" s="18"/>
    </row>
    <row r="220" spans="5:19" x14ac:dyDescent="0.25">
      <c r="E220" s="16"/>
      <c r="F220" s="16"/>
      <c r="G220" s="17"/>
      <c r="H220" s="18"/>
      <c r="I220" s="26"/>
      <c r="J220" s="19"/>
      <c r="K220" s="18"/>
      <c r="L220" s="18"/>
      <c r="M220" s="18"/>
      <c r="N220" s="18"/>
      <c r="S220" s="18"/>
    </row>
    <row r="221" spans="5:19" x14ac:dyDescent="0.25">
      <c r="E221" s="16"/>
      <c r="F221" s="16"/>
      <c r="G221" s="17"/>
      <c r="H221" s="18"/>
      <c r="I221" s="26"/>
      <c r="J221" s="19"/>
      <c r="K221" s="18"/>
      <c r="L221" s="18"/>
      <c r="M221" s="18"/>
      <c r="N221" s="18"/>
      <c r="S221" s="18"/>
    </row>
    <row r="222" spans="5:19" x14ac:dyDescent="0.25">
      <c r="E222" s="16"/>
      <c r="F222" s="16"/>
      <c r="G222" s="17"/>
      <c r="H222" s="18"/>
      <c r="I222" s="26"/>
      <c r="J222" s="19"/>
      <c r="K222" s="18"/>
      <c r="L222" s="18"/>
      <c r="M222" s="18"/>
      <c r="N222" s="18"/>
      <c r="S222" s="18"/>
    </row>
    <row r="223" spans="5:19" x14ac:dyDescent="0.25">
      <c r="E223" s="16"/>
      <c r="F223" s="16"/>
      <c r="G223" s="17"/>
      <c r="H223" s="18"/>
      <c r="I223" s="26"/>
      <c r="J223" s="19"/>
      <c r="K223" s="18"/>
      <c r="L223" s="18"/>
      <c r="M223" s="18"/>
      <c r="N223" s="18"/>
      <c r="S223" s="18"/>
    </row>
    <row r="224" spans="5:19" x14ac:dyDescent="0.25">
      <c r="E224" s="16"/>
      <c r="F224" s="16"/>
      <c r="G224" s="17"/>
      <c r="H224" s="18"/>
      <c r="I224" s="26"/>
      <c r="J224" s="19"/>
      <c r="K224" s="18"/>
      <c r="L224" s="18"/>
      <c r="M224" s="18"/>
      <c r="N224" s="18"/>
      <c r="S224" s="18"/>
    </row>
    <row r="225" spans="5:19" x14ac:dyDescent="0.25">
      <c r="E225" s="16"/>
      <c r="F225" s="16"/>
      <c r="G225" s="17"/>
      <c r="H225" s="18"/>
      <c r="I225" s="26"/>
      <c r="J225" s="19"/>
      <c r="K225" s="18"/>
      <c r="L225" s="18"/>
      <c r="M225" s="18"/>
      <c r="N225" s="18"/>
      <c r="S225" s="18"/>
    </row>
    <row r="226" spans="5:19" x14ac:dyDescent="0.25">
      <c r="E226" s="16"/>
      <c r="F226" s="16"/>
      <c r="G226" s="17"/>
      <c r="H226" s="18"/>
      <c r="I226" s="26"/>
      <c r="J226" s="19"/>
      <c r="K226" s="18"/>
      <c r="L226" s="18"/>
      <c r="M226" s="18"/>
      <c r="N226" s="18"/>
      <c r="S226" s="18"/>
    </row>
    <row r="227" spans="5:19" x14ac:dyDescent="0.25">
      <c r="E227" s="16"/>
      <c r="F227" s="16"/>
      <c r="G227" s="17"/>
      <c r="H227" s="18"/>
      <c r="I227" s="26"/>
      <c r="J227" s="19"/>
      <c r="K227" s="18"/>
      <c r="L227" s="18"/>
      <c r="M227" s="18"/>
      <c r="N227" s="18"/>
      <c r="S227" s="18"/>
    </row>
    <row r="228" spans="5:19" x14ac:dyDescent="0.25">
      <c r="E228" s="16"/>
      <c r="F228" s="16"/>
      <c r="G228" s="17"/>
      <c r="H228" s="18"/>
      <c r="I228" s="26"/>
      <c r="J228" s="19"/>
      <c r="K228" s="18"/>
      <c r="L228" s="18"/>
      <c r="M228" s="18"/>
      <c r="N228" s="18"/>
      <c r="S228" s="18"/>
    </row>
    <row r="229" spans="5:19" x14ac:dyDescent="0.25">
      <c r="E229" s="16"/>
      <c r="F229" s="16"/>
      <c r="G229" s="17"/>
      <c r="H229" s="18"/>
      <c r="I229" s="26"/>
      <c r="J229" s="19"/>
      <c r="K229" s="18"/>
      <c r="L229" s="18"/>
      <c r="M229" s="18"/>
      <c r="N229" s="18"/>
      <c r="S229" s="18"/>
    </row>
    <row r="230" spans="5:19" x14ac:dyDescent="0.25">
      <c r="E230" s="16"/>
      <c r="F230" s="16"/>
      <c r="G230" s="17"/>
      <c r="H230" s="18"/>
      <c r="I230" s="26"/>
      <c r="J230" s="19"/>
      <c r="K230" s="18"/>
      <c r="L230" s="18"/>
      <c r="M230" s="18"/>
      <c r="N230" s="18"/>
      <c r="S230" s="18"/>
    </row>
    <row r="231" spans="5:19" x14ac:dyDescent="0.25">
      <c r="E231" s="16"/>
      <c r="F231" s="16"/>
      <c r="G231" s="17"/>
      <c r="H231" s="18"/>
      <c r="I231" s="26"/>
      <c r="J231" s="19"/>
      <c r="K231" s="18"/>
      <c r="L231" s="18"/>
      <c r="M231" s="18"/>
      <c r="N231" s="18"/>
      <c r="S231" s="18"/>
    </row>
    <row r="232" spans="5:19" x14ac:dyDescent="0.25">
      <c r="E232" s="16"/>
      <c r="F232" s="16"/>
      <c r="G232" s="17"/>
      <c r="H232" s="18"/>
      <c r="I232" s="26"/>
      <c r="J232" s="19"/>
      <c r="K232" s="18"/>
      <c r="L232" s="18"/>
      <c r="M232" s="18"/>
      <c r="N232" s="18"/>
      <c r="S232" s="18"/>
    </row>
    <row r="233" spans="5:19" x14ac:dyDescent="0.25">
      <c r="E233" s="16"/>
      <c r="F233" s="16"/>
      <c r="G233" s="17"/>
      <c r="H233" s="18"/>
      <c r="I233" s="26"/>
      <c r="J233" s="19"/>
      <c r="K233" s="18"/>
      <c r="L233" s="18"/>
      <c r="M233" s="18"/>
      <c r="N233" s="18"/>
      <c r="S233" s="18"/>
    </row>
    <row r="234" spans="5:19" x14ac:dyDescent="0.25">
      <c r="E234" s="16"/>
      <c r="F234" s="16"/>
      <c r="G234" s="17"/>
      <c r="H234" s="18"/>
      <c r="I234" s="26"/>
      <c r="J234" s="19"/>
      <c r="K234" s="18"/>
      <c r="L234" s="18"/>
      <c r="M234" s="18"/>
      <c r="N234" s="18"/>
      <c r="S234" s="18"/>
    </row>
    <row r="235" spans="5:19" x14ac:dyDescent="0.25">
      <c r="E235" s="16"/>
      <c r="F235" s="16"/>
      <c r="G235" s="17"/>
      <c r="H235" s="18"/>
      <c r="I235" s="26"/>
      <c r="J235" s="19"/>
      <c r="K235" s="18"/>
      <c r="L235" s="18"/>
      <c r="M235" s="18"/>
      <c r="N235" s="18"/>
      <c r="S235" s="18"/>
    </row>
    <row r="236" spans="5:19" x14ac:dyDescent="0.25">
      <c r="E236" s="16"/>
      <c r="F236" s="16"/>
      <c r="G236" s="17"/>
      <c r="H236" s="18"/>
      <c r="I236" s="26"/>
      <c r="J236" s="19"/>
      <c r="K236" s="18"/>
      <c r="L236" s="18"/>
      <c r="M236" s="18"/>
      <c r="N236" s="18"/>
      <c r="S236" s="18"/>
    </row>
    <row r="237" spans="5:19" x14ac:dyDescent="0.25">
      <c r="E237" s="16"/>
      <c r="F237" s="16"/>
      <c r="G237" s="17"/>
      <c r="H237" s="18"/>
      <c r="I237" s="26"/>
      <c r="J237" s="19"/>
      <c r="K237" s="18"/>
      <c r="L237" s="18"/>
      <c r="M237" s="18"/>
      <c r="N237" s="18"/>
      <c r="S237" s="18"/>
    </row>
    <row r="238" spans="5:19" x14ac:dyDescent="0.25">
      <c r="E238" s="16"/>
      <c r="F238" s="16"/>
      <c r="G238" s="17"/>
      <c r="H238" s="18"/>
      <c r="I238" s="26"/>
      <c r="J238" s="19"/>
      <c r="K238" s="18"/>
      <c r="L238" s="18"/>
      <c r="M238" s="18"/>
      <c r="N238" s="18"/>
      <c r="S238" s="18"/>
    </row>
    <row r="239" spans="5:19" x14ac:dyDescent="0.25">
      <c r="E239" s="16"/>
      <c r="F239" s="16"/>
      <c r="G239" s="17"/>
      <c r="H239" s="18"/>
      <c r="I239" s="26"/>
      <c r="J239" s="19"/>
      <c r="K239" s="18"/>
      <c r="L239" s="18"/>
      <c r="M239" s="18"/>
      <c r="N239" s="18"/>
      <c r="S239" s="18"/>
    </row>
    <row r="240" spans="5:19" x14ac:dyDescent="0.25">
      <c r="E240" s="16"/>
      <c r="F240" s="16"/>
      <c r="G240" s="17"/>
      <c r="H240" s="18"/>
      <c r="I240" s="26"/>
      <c r="J240" s="19"/>
      <c r="K240" s="18"/>
      <c r="L240" s="18"/>
      <c r="M240" s="18"/>
      <c r="N240" s="18"/>
      <c r="S240" s="18"/>
    </row>
    <row r="241" spans="5:19" x14ac:dyDescent="0.25">
      <c r="E241" s="16"/>
      <c r="F241" s="16"/>
      <c r="G241" s="17"/>
      <c r="H241" s="18"/>
      <c r="I241" s="26"/>
      <c r="J241" s="19"/>
      <c r="K241" s="18"/>
      <c r="L241" s="18"/>
      <c r="M241" s="18"/>
      <c r="N241" s="18"/>
      <c r="S241" s="18"/>
    </row>
    <row r="242" spans="5:19" x14ac:dyDescent="0.25">
      <c r="E242" s="16"/>
      <c r="F242" s="16"/>
      <c r="G242" s="17"/>
      <c r="H242" s="18"/>
      <c r="I242" s="26"/>
      <c r="J242" s="19"/>
      <c r="K242" s="18"/>
      <c r="L242" s="18"/>
      <c r="M242" s="18"/>
      <c r="N242" s="18"/>
      <c r="S242" s="18"/>
    </row>
    <row r="243" spans="5:19" x14ac:dyDescent="0.25">
      <c r="E243" s="16"/>
      <c r="F243" s="16"/>
      <c r="G243" s="17"/>
      <c r="H243" s="18"/>
      <c r="I243" s="26"/>
      <c r="J243" s="19"/>
      <c r="K243" s="18"/>
      <c r="L243" s="18"/>
      <c r="M243" s="18"/>
      <c r="N243" s="18"/>
      <c r="S243" s="18"/>
    </row>
    <row r="244" spans="5:19" x14ac:dyDescent="0.25">
      <c r="E244" s="16"/>
      <c r="F244" s="16"/>
      <c r="G244" s="17"/>
      <c r="H244" s="18"/>
      <c r="I244" s="26"/>
      <c r="J244" s="19"/>
      <c r="K244" s="18"/>
      <c r="L244" s="18"/>
      <c r="M244" s="18"/>
      <c r="N244" s="18"/>
      <c r="S244" s="18"/>
    </row>
    <row r="245" spans="5:19" x14ac:dyDescent="0.25">
      <c r="E245" s="16"/>
      <c r="F245" s="16"/>
      <c r="G245" s="17"/>
      <c r="H245" s="18"/>
      <c r="I245" s="26"/>
      <c r="J245" s="19"/>
      <c r="K245" s="18"/>
      <c r="L245" s="18"/>
      <c r="M245" s="18"/>
      <c r="N245" s="18"/>
      <c r="S245" s="18"/>
    </row>
    <row r="246" spans="5:19" x14ac:dyDescent="0.25">
      <c r="E246" s="16"/>
      <c r="F246" s="16"/>
      <c r="G246" s="17"/>
      <c r="H246" s="18"/>
      <c r="I246" s="26"/>
      <c r="J246" s="19"/>
      <c r="K246" s="18"/>
      <c r="L246" s="18"/>
      <c r="M246" s="18"/>
      <c r="N246" s="18"/>
      <c r="S246" s="18"/>
    </row>
    <row r="247" spans="5:19" x14ac:dyDescent="0.25">
      <c r="E247" s="16"/>
      <c r="F247" s="16"/>
      <c r="G247" s="17"/>
      <c r="H247" s="18"/>
      <c r="I247" s="26"/>
      <c r="J247" s="19"/>
      <c r="K247" s="18"/>
      <c r="L247" s="18"/>
      <c r="M247" s="18"/>
      <c r="N247" s="18"/>
      <c r="S247" s="18"/>
    </row>
    <row r="248" spans="5:19" x14ac:dyDescent="0.25">
      <c r="E248" s="16"/>
      <c r="F248" s="16"/>
      <c r="G248" s="17"/>
      <c r="H248" s="18"/>
      <c r="I248" s="26"/>
      <c r="J248" s="19"/>
      <c r="K248" s="18"/>
      <c r="L248" s="18"/>
      <c r="M248" s="18"/>
      <c r="N248" s="18"/>
      <c r="S248" s="18"/>
    </row>
    <row r="249" spans="5:19" x14ac:dyDescent="0.25">
      <c r="E249" s="16"/>
      <c r="F249" s="16"/>
      <c r="G249" s="17"/>
      <c r="H249" s="18"/>
      <c r="I249" s="26"/>
      <c r="J249" s="19"/>
      <c r="K249" s="18"/>
      <c r="L249" s="18"/>
      <c r="M249" s="18"/>
      <c r="N249" s="18"/>
      <c r="S249" s="18"/>
    </row>
    <row r="250" spans="5:19" x14ac:dyDescent="0.25">
      <c r="E250" s="16"/>
      <c r="F250" s="16"/>
      <c r="G250" s="17"/>
      <c r="H250" s="18"/>
      <c r="I250" s="26"/>
      <c r="J250" s="19"/>
      <c r="K250" s="18"/>
      <c r="L250" s="18"/>
      <c r="M250" s="18"/>
      <c r="N250" s="18"/>
      <c r="S250" s="18"/>
    </row>
    <row r="251" spans="5:19" x14ac:dyDescent="0.25">
      <c r="E251" s="16"/>
      <c r="F251" s="16"/>
      <c r="G251" s="17"/>
      <c r="H251" s="18"/>
      <c r="I251" s="26"/>
      <c r="J251" s="19"/>
      <c r="K251" s="18"/>
      <c r="L251" s="18"/>
      <c r="M251" s="18"/>
      <c r="N251" s="18"/>
      <c r="S251" s="18"/>
    </row>
    <row r="252" spans="5:19" x14ac:dyDescent="0.25">
      <c r="E252" s="16"/>
      <c r="F252" s="16"/>
      <c r="G252" s="17"/>
      <c r="H252" s="18"/>
      <c r="I252" s="26"/>
      <c r="J252" s="19"/>
      <c r="K252" s="18"/>
      <c r="L252" s="18"/>
      <c r="M252" s="18"/>
      <c r="N252" s="18"/>
      <c r="S252" s="18"/>
    </row>
    <row r="253" spans="5:19" x14ac:dyDescent="0.25">
      <c r="E253" s="16"/>
      <c r="F253" s="16"/>
      <c r="G253" s="17"/>
      <c r="H253" s="18"/>
      <c r="I253" s="26"/>
      <c r="J253" s="19"/>
      <c r="K253" s="18"/>
      <c r="L253" s="18"/>
      <c r="M253" s="18"/>
      <c r="N253" s="18"/>
      <c r="S253" s="18"/>
    </row>
    <row r="254" spans="5:19" x14ac:dyDescent="0.25">
      <c r="E254" s="16"/>
      <c r="F254" s="16"/>
      <c r="G254" s="17"/>
      <c r="H254" s="18"/>
      <c r="I254" s="26"/>
      <c r="J254" s="19"/>
      <c r="K254" s="18"/>
      <c r="L254" s="18"/>
      <c r="M254" s="18"/>
      <c r="N254" s="18"/>
      <c r="S254" s="18"/>
    </row>
    <row r="255" spans="5:19" x14ac:dyDescent="0.25">
      <c r="E255" s="16"/>
      <c r="F255" s="16"/>
      <c r="G255" s="17"/>
      <c r="H255" s="18"/>
      <c r="I255" s="26"/>
      <c r="J255" s="19"/>
      <c r="K255" s="18"/>
      <c r="L255" s="18"/>
      <c r="M255" s="18"/>
      <c r="N255" s="18"/>
      <c r="S255" s="18"/>
    </row>
    <row r="256" spans="5:19" x14ac:dyDescent="0.25">
      <c r="E256" s="16"/>
      <c r="F256" s="16"/>
      <c r="G256" s="17"/>
      <c r="H256" s="18"/>
      <c r="I256" s="26"/>
      <c r="J256" s="19"/>
      <c r="K256" s="18"/>
      <c r="L256" s="18"/>
      <c r="M256" s="18"/>
      <c r="N256" s="18"/>
      <c r="S256" s="18"/>
    </row>
    <row r="257" spans="5:19" x14ac:dyDescent="0.25">
      <c r="E257" s="16"/>
      <c r="F257" s="16"/>
      <c r="G257" s="17"/>
      <c r="H257" s="18"/>
      <c r="I257" s="26"/>
      <c r="J257" s="19"/>
      <c r="K257" s="18"/>
      <c r="L257" s="18"/>
      <c r="M257" s="18"/>
      <c r="N257" s="18"/>
      <c r="S257" s="18"/>
    </row>
    <row r="258" spans="5:19" x14ac:dyDescent="0.25">
      <c r="E258" s="16"/>
      <c r="F258" s="16"/>
      <c r="G258" s="17"/>
      <c r="H258" s="18"/>
      <c r="I258" s="26"/>
      <c r="J258" s="19"/>
      <c r="K258" s="18"/>
      <c r="L258" s="18"/>
      <c r="M258" s="18"/>
      <c r="N258" s="18"/>
      <c r="S258" s="18"/>
    </row>
    <row r="259" spans="5:19" x14ac:dyDescent="0.25">
      <c r="E259" s="16"/>
      <c r="F259" s="16"/>
      <c r="G259" s="17"/>
      <c r="H259" s="18"/>
      <c r="I259" s="26"/>
      <c r="J259" s="19"/>
      <c r="K259" s="18"/>
      <c r="L259" s="18"/>
      <c r="M259" s="18"/>
      <c r="N259" s="18"/>
      <c r="S259" s="18"/>
    </row>
    <row r="260" spans="5:19" x14ac:dyDescent="0.25">
      <c r="E260" s="16"/>
      <c r="F260" s="16"/>
      <c r="G260" s="17"/>
      <c r="H260" s="18"/>
      <c r="I260" s="26"/>
      <c r="J260" s="19"/>
      <c r="K260" s="18"/>
      <c r="L260" s="18"/>
      <c r="M260" s="18"/>
      <c r="N260" s="18"/>
      <c r="S260" s="18"/>
    </row>
    <row r="261" spans="5:19" x14ac:dyDescent="0.25">
      <c r="E261" s="16"/>
      <c r="F261" s="16"/>
      <c r="G261" s="17"/>
      <c r="H261" s="18"/>
      <c r="I261" s="26"/>
      <c r="J261" s="19"/>
      <c r="K261" s="18"/>
      <c r="L261" s="18"/>
      <c r="M261" s="18"/>
      <c r="N261" s="18"/>
      <c r="S261" s="18"/>
    </row>
    <row r="262" spans="5:19" x14ac:dyDescent="0.25">
      <c r="E262" s="16"/>
      <c r="F262" s="16"/>
      <c r="G262" s="17"/>
      <c r="H262" s="18"/>
      <c r="I262" s="26"/>
      <c r="J262" s="19"/>
      <c r="K262" s="18"/>
      <c r="L262" s="18"/>
      <c r="M262" s="18"/>
      <c r="N262" s="18"/>
      <c r="S262" s="18"/>
    </row>
    <row r="263" spans="5:19" x14ac:dyDescent="0.25">
      <c r="E263" s="16"/>
      <c r="F263" s="16"/>
      <c r="G263" s="17"/>
      <c r="H263" s="18"/>
      <c r="I263" s="26"/>
      <c r="J263" s="19"/>
      <c r="K263" s="18"/>
      <c r="L263" s="18"/>
      <c r="M263" s="18"/>
      <c r="N263" s="18"/>
      <c r="S263" s="18"/>
    </row>
    <row r="264" spans="5:19" x14ac:dyDescent="0.25">
      <c r="E264" s="16"/>
      <c r="F264" s="16"/>
      <c r="G264" s="17"/>
      <c r="H264" s="18"/>
      <c r="I264" s="26"/>
      <c r="J264" s="19"/>
      <c r="K264" s="18"/>
      <c r="L264" s="18"/>
      <c r="M264" s="18"/>
      <c r="N264" s="18"/>
      <c r="S264" s="18"/>
    </row>
    <row r="265" spans="5:19" x14ac:dyDescent="0.25">
      <c r="E265" s="16"/>
      <c r="F265" s="16"/>
      <c r="G265" s="17"/>
      <c r="H265" s="18"/>
      <c r="I265" s="26"/>
      <c r="J265" s="19"/>
      <c r="K265" s="18"/>
      <c r="L265" s="18"/>
      <c r="M265" s="18"/>
      <c r="N265" s="18"/>
      <c r="S265" s="18"/>
    </row>
    <row r="266" spans="5:19" x14ac:dyDescent="0.25">
      <c r="E266" s="16"/>
      <c r="F266" s="16"/>
      <c r="G266" s="17"/>
      <c r="H266" s="18"/>
      <c r="I266" s="26"/>
      <c r="J266" s="19"/>
      <c r="K266" s="18"/>
      <c r="L266" s="18"/>
      <c r="M266" s="18"/>
      <c r="N266" s="18"/>
      <c r="S266" s="18"/>
    </row>
    <row r="267" spans="5:19" x14ac:dyDescent="0.25">
      <c r="E267" s="16"/>
      <c r="F267" s="16"/>
      <c r="G267" s="17"/>
      <c r="H267" s="18"/>
      <c r="I267" s="26"/>
      <c r="J267" s="19"/>
      <c r="K267" s="18"/>
      <c r="L267" s="18"/>
      <c r="M267" s="18"/>
      <c r="N267" s="18"/>
      <c r="S267" s="18"/>
    </row>
    <row r="268" spans="5:19" x14ac:dyDescent="0.25">
      <c r="E268" s="16"/>
      <c r="F268" s="16"/>
      <c r="G268" s="17"/>
      <c r="H268" s="18"/>
      <c r="I268" s="26"/>
      <c r="J268" s="19"/>
      <c r="K268" s="18"/>
      <c r="L268" s="18"/>
      <c r="M268" s="18"/>
      <c r="N268" s="18"/>
      <c r="S268" s="18"/>
    </row>
    <row r="269" spans="5:19" x14ac:dyDescent="0.25">
      <c r="E269" s="16"/>
      <c r="F269" s="16"/>
      <c r="G269" s="17"/>
      <c r="H269" s="18"/>
      <c r="I269" s="26"/>
      <c r="J269" s="19"/>
      <c r="K269" s="18"/>
      <c r="L269" s="18"/>
      <c r="M269" s="18"/>
      <c r="N269" s="18"/>
      <c r="S269" s="18"/>
    </row>
    <row r="270" spans="5:19" x14ac:dyDescent="0.25">
      <c r="E270" s="16"/>
      <c r="F270" s="16"/>
      <c r="G270" s="17"/>
      <c r="H270" s="18"/>
      <c r="I270" s="26"/>
      <c r="J270" s="19"/>
      <c r="K270" s="18"/>
      <c r="L270" s="18"/>
      <c r="M270" s="18"/>
      <c r="N270" s="18"/>
      <c r="S270" s="18"/>
    </row>
    <row r="271" spans="5:19" x14ac:dyDescent="0.25">
      <c r="E271" s="16"/>
      <c r="F271" s="16"/>
      <c r="G271" s="17"/>
      <c r="H271" s="18"/>
      <c r="I271" s="26"/>
      <c r="J271" s="19"/>
      <c r="K271" s="18"/>
      <c r="L271" s="18"/>
      <c r="M271" s="18"/>
      <c r="N271" s="18"/>
      <c r="S271" s="18"/>
    </row>
    <row r="272" spans="5:19" x14ac:dyDescent="0.25">
      <c r="E272" s="16"/>
      <c r="F272" s="16"/>
      <c r="G272" s="17"/>
      <c r="H272" s="18"/>
      <c r="I272" s="26"/>
      <c r="J272" s="19"/>
      <c r="K272" s="18"/>
      <c r="L272" s="18"/>
      <c r="M272" s="18"/>
      <c r="N272" s="18"/>
      <c r="S272" s="18"/>
    </row>
    <row r="273" spans="5:19" x14ac:dyDescent="0.25">
      <c r="E273" s="16"/>
      <c r="F273" s="16"/>
      <c r="G273" s="17"/>
      <c r="H273" s="18"/>
      <c r="I273" s="26"/>
      <c r="J273" s="19"/>
      <c r="K273" s="18"/>
      <c r="L273" s="18"/>
      <c r="M273" s="18"/>
      <c r="N273" s="18"/>
      <c r="S273" s="18"/>
    </row>
    <row r="274" spans="5:19" x14ac:dyDescent="0.25">
      <c r="E274" s="16"/>
      <c r="F274" s="16"/>
      <c r="G274" s="17"/>
      <c r="H274" s="18"/>
      <c r="I274" s="26"/>
      <c r="J274" s="19"/>
      <c r="K274" s="18"/>
      <c r="L274" s="18"/>
      <c r="M274" s="18"/>
      <c r="N274" s="18"/>
      <c r="S274" s="18"/>
    </row>
    <row r="275" spans="5:19" x14ac:dyDescent="0.25">
      <c r="E275" s="16"/>
      <c r="F275" s="16"/>
      <c r="G275" s="17"/>
      <c r="H275" s="18"/>
      <c r="I275" s="26"/>
      <c r="J275" s="19"/>
      <c r="K275" s="18"/>
      <c r="L275" s="18"/>
      <c r="M275" s="18"/>
      <c r="N275" s="18"/>
      <c r="S275" s="18"/>
    </row>
    <row r="276" spans="5:19" x14ac:dyDescent="0.25">
      <c r="E276" s="16"/>
      <c r="F276" s="16"/>
      <c r="G276" s="17"/>
      <c r="H276" s="18"/>
      <c r="I276" s="26"/>
      <c r="J276" s="19"/>
      <c r="K276" s="18"/>
      <c r="L276" s="18"/>
      <c r="M276" s="18"/>
      <c r="N276" s="18"/>
      <c r="S276" s="18"/>
    </row>
    <row r="277" spans="5:19" x14ac:dyDescent="0.25">
      <c r="E277" s="16"/>
      <c r="F277" s="16"/>
      <c r="G277" s="17"/>
      <c r="H277" s="18"/>
      <c r="I277" s="26"/>
      <c r="J277" s="19"/>
      <c r="K277" s="18"/>
      <c r="L277" s="18"/>
      <c r="M277" s="18"/>
      <c r="N277" s="18"/>
      <c r="S277" s="18"/>
    </row>
    <row r="278" spans="5:19" x14ac:dyDescent="0.25">
      <c r="E278" s="16"/>
      <c r="F278" s="16"/>
      <c r="G278" s="17"/>
      <c r="H278" s="18"/>
      <c r="I278" s="26"/>
      <c r="J278" s="19"/>
      <c r="K278" s="18"/>
      <c r="L278" s="18"/>
      <c r="M278" s="18"/>
      <c r="N278" s="18"/>
      <c r="S278" s="18"/>
    </row>
    <row r="279" spans="5:19" x14ac:dyDescent="0.25">
      <c r="E279" s="16"/>
      <c r="F279" s="16"/>
      <c r="G279" s="17"/>
      <c r="H279" s="18"/>
      <c r="I279" s="26"/>
      <c r="J279" s="19"/>
      <c r="K279" s="18"/>
      <c r="L279" s="18"/>
      <c r="M279" s="18"/>
      <c r="N279" s="18"/>
      <c r="S279" s="18"/>
    </row>
    <row r="280" spans="5:19" x14ac:dyDescent="0.25">
      <c r="E280" s="16"/>
      <c r="F280" s="16"/>
      <c r="G280" s="17"/>
      <c r="H280" s="18"/>
      <c r="I280" s="26"/>
      <c r="J280" s="19"/>
      <c r="K280" s="18"/>
      <c r="L280" s="18"/>
      <c r="M280" s="18"/>
      <c r="N280" s="18"/>
      <c r="S280" s="18"/>
    </row>
    <row r="281" spans="5:19" x14ac:dyDescent="0.25">
      <c r="E281" s="16"/>
      <c r="F281" s="16"/>
      <c r="G281" s="17"/>
      <c r="H281" s="18"/>
      <c r="I281" s="26"/>
      <c r="J281" s="19"/>
      <c r="K281" s="18"/>
      <c r="L281" s="18"/>
      <c r="M281" s="18"/>
      <c r="N281" s="18"/>
      <c r="S281" s="18"/>
    </row>
    <row r="282" spans="5:19" x14ac:dyDescent="0.25">
      <c r="E282" s="16"/>
      <c r="F282" s="16"/>
      <c r="G282" s="17"/>
      <c r="H282" s="18"/>
      <c r="I282" s="26"/>
      <c r="J282" s="19"/>
      <c r="K282" s="18"/>
      <c r="L282" s="18"/>
      <c r="M282" s="18"/>
      <c r="N282" s="18"/>
      <c r="S282" s="18"/>
    </row>
    <row r="283" spans="5:19" x14ac:dyDescent="0.25">
      <c r="E283" s="16"/>
      <c r="F283" s="16"/>
      <c r="G283" s="17"/>
      <c r="H283" s="18"/>
      <c r="I283" s="26"/>
      <c r="J283" s="19"/>
      <c r="K283" s="18"/>
      <c r="L283" s="18"/>
      <c r="M283" s="18"/>
      <c r="N283" s="18"/>
      <c r="S283" s="18"/>
    </row>
    <row r="284" spans="5:19" x14ac:dyDescent="0.25">
      <c r="E284" s="16"/>
      <c r="F284" s="16"/>
      <c r="G284" s="17"/>
      <c r="H284" s="18"/>
      <c r="I284" s="26"/>
      <c r="J284" s="19"/>
      <c r="K284" s="18"/>
      <c r="L284" s="18"/>
      <c r="M284" s="18"/>
      <c r="N284" s="18"/>
      <c r="S284" s="18"/>
    </row>
    <row r="285" spans="5:19" x14ac:dyDescent="0.25">
      <c r="E285" s="16"/>
      <c r="F285" s="16"/>
      <c r="G285" s="17"/>
      <c r="H285" s="18"/>
      <c r="I285" s="26"/>
      <c r="J285" s="19"/>
      <c r="K285" s="18"/>
      <c r="L285" s="18"/>
      <c r="M285" s="18"/>
      <c r="N285" s="18"/>
      <c r="S285" s="18"/>
    </row>
    <row r="286" spans="5:19" x14ac:dyDescent="0.25">
      <c r="E286" s="16"/>
      <c r="F286" s="16"/>
      <c r="G286" s="17"/>
      <c r="H286" s="18"/>
      <c r="I286" s="26"/>
      <c r="J286" s="19"/>
      <c r="K286" s="18"/>
      <c r="L286" s="18"/>
      <c r="M286" s="18"/>
      <c r="N286" s="18"/>
      <c r="S286" s="18"/>
    </row>
    <row r="287" spans="5:19" x14ac:dyDescent="0.25">
      <c r="E287" s="16"/>
      <c r="F287" s="16"/>
      <c r="G287" s="17"/>
      <c r="H287" s="18"/>
      <c r="I287" s="26"/>
      <c r="J287" s="19"/>
      <c r="K287" s="18"/>
      <c r="L287" s="18"/>
      <c r="M287" s="18"/>
      <c r="N287" s="18"/>
      <c r="S287" s="18"/>
    </row>
    <row r="288" spans="5:19" x14ac:dyDescent="0.25">
      <c r="E288" s="16"/>
      <c r="F288" s="16"/>
      <c r="G288" s="17"/>
      <c r="H288" s="18"/>
      <c r="I288" s="26"/>
      <c r="J288" s="19"/>
      <c r="K288" s="18"/>
      <c r="L288" s="18"/>
      <c r="M288" s="18"/>
      <c r="N288" s="18"/>
      <c r="S288" s="18"/>
    </row>
    <row r="289" spans="5:19" x14ac:dyDescent="0.25">
      <c r="E289" s="16"/>
      <c r="F289" s="16"/>
      <c r="G289" s="17"/>
      <c r="H289" s="18"/>
      <c r="I289" s="26"/>
      <c r="J289" s="19"/>
      <c r="K289" s="18"/>
      <c r="L289" s="18"/>
      <c r="M289" s="18"/>
      <c r="N289" s="18"/>
      <c r="S289" s="18"/>
    </row>
    <row r="290" spans="5:19" x14ac:dyDescent="0.25">
      <c r="E290" s="16"/>
      <c r="F290" s="16"/>
      <c r="G290" s="17"/>
      <c r="H290" s="18"/>
      <c r="I290" s="26"/>
      <c r="J290" s="19"/>
      <c r="K290" s="18"/>
      <c r="L290" s="18"/>
      <c r="M290" s="18"/>
      <c r="N290" s="18"/>
      <c r="S290" s="18"/>
    </row>
    <row r="291" spans="5:19" x14ac:dyDescent="0.25">
      <c r="E291" s="16"/>
      <c r="F291" s="16"/>
      <c r="G291" s="17"/>
      <c r="H291" s="18"/>
      <c r="I291" s="26"/>
      <c r="J291" s="19"/>
      <c r="K291" s="18"/>
      <c r="L291" s="18"/>
      <c r="M291" s="18"/>
      <c r="N291" s="18"/>
      <c r="S291" s="18"/>
    </row>
    <row r="292" spans="5:19" x14ac:dyDescent="0.25">
      <c r="E292" s="16"/>
      <c r="F292" s="16"/>
      <c r="G292" s="17"/>
      <c r="H292" s="18"/>
      <c r="I292" s="26"/>
      <c r="J292" s="19"/>
      <c r="K292" s="18"/>
      <c r="L292" s="18"/>
      <c r="M292" s="18"/>
      <c r="N292" s="18"/>
      <c r="S292" s="18"/>
    </row>
    <row r="293" spans="5:19" x14ac:dyDescent="0.25">
      <c r="E293" s="16"/>
      <c r="F293" s="16"/>
      <c r="G293" s="17"/>
      <c r="H293" s="18"/>
      <c r="I293" s="26"/>
      <c r="J293" s="19"/>
      <c r="K293" s="18"/>
      <c r="L293" s="18"/>
      <c r="M293" s="18"/>
      <c r="N293" s="18"/>
      <c r="S293" s="18"/>
    </row>
    <row r="294" spans="5:19" x14ac:dyDescent="0.25">
      <c r="E294" s="16"/>
      <c r="F294" s="16"/>
      <c r="G294" s="17"/>
      <c r="H294" s="18"/>
      <c r="I294" s="26"/>
      <c r="J294" s="19"/>
      <c r="K294" s="18"/>
      <c r="L294" s="18"/>
      <c r="M294" s="18"/>
      <c r="N294" s="18"/>
      <c r="S294" s="18"/>
    </row>
    <row r="295" spans="5:19" x14ac:dyDescent="0.25">
      <c r="E295" s="16"/>
      <c r="F295" s="16"/>
      <c r="G295" s="17"/>
      <c r="H295" s="18"/>
      <c r="I295" s="26"/>
      <c r="J295" s="19"/>
      <c r="K295" s="18"/>
      <c r="L295" s="18"/>
      <c r="M295" s="18"/>
      <c r="N295" s="18"/>
      <c r="S295" s="18"/>
    </row>
    <row r="296" spans="5:19" x14ac:dyDescent="0.25">
      <c r="E296" s="16"/>
      <c r="F296" s="16"/>
      <c r="G296" s="17"/>
      <c r="H296" s="18"/>
      <c r="I296" s="26"/>
      <c r="J296" s="19"/>
      <c r="K296" s="18"/>
      <c r="L296" s="18"/>
      <c r="M296" s="18"/>
      <c r="N296" s="18"/>
      <c r="S296" s="18"/>
    </row>
    <row r="297" spans="5:19" x14ac:dyDescent="0.25">
      <c r="E297" s="16"/>
      <c r="F297" s="16"/>
      <c r="G297" s="17"/>
      <c r="H297" s="18"/>
      <c r="I297" s="26"/>
      <c r="J297" s="19"/>
      <c r="K297" s="18"/>
      <c r="L297" s="18"/>
      <c r="M297" s="18"/>
      <c r="N297" s="18"/>
      <c r="S297" s="18"/>
    </row>
    <row r="298" spans="5:19" x14ac:dyDescent="0.25">
      <c r="E298" s="16"/>
      <c r="F298" s="16"/>
      <c r="G298" s="17"/>
      <c r="H298" s="18"/>
      <c r="I298" s="26"/>
      <c r="J298" s="19"/>
      <c r="K298" s="18"/>
      <c r="L298" s="18"/>
      <c r="M298" s="18"/>
      <c r="N298" s="18"/>
      <c r="S298" s="18"/>
    </row>
    <row r="299" spans="5:19" x14ac:dyDescent="0.25">
      <c r="E299" s="16"/>
      <c r="F299" s="16"/>
      <c r="G299" s="17"/>
      <c r="H299" s="18"/>
      <c r="I299" s="26"/>
      <c r="J299" s="19"/>
      <c r="K299" s="18"/>
      <c r="L299" s="18"/>
      <c r="M299" s="18"/>
      <c r="N299" s="18"/>
      <c r="S299" s="18"/>
    </row>
    <row r="300" spans="5:19" x14ac:dyDescent="0.25">
      <c r="E300" s="16"/>
      <c r="F300" s="16"/>
      <c r="G300" s="17"/>
      <c r="H300" s="18"/>
      <c r="I300" s="26"/>
      <c r="J300" s="19"/>
      <c r="K300" s="18"/>
      <c r="L300" s="18"/>
      <c r="M300" s="18"/>
      <c r="N300" s="18"/>
      <c r="S300" s="18"/>
    </row>
    <row r="301" spans="5:19" x14ac:dyDescent="0.25">
      <c r="E301" s="16"/>
      <c r="F301" s="16"/>
      <c r="G301" s="17"/>
      <c r="H301" s="18"/>
      <c r="I301" s="26"/>
      <c r="J301" s="19"/>
      <c r="K301" s="18"/>
      <c r="L301" s="18"/>
      <c r="M301" s="18"/>
      <c r="N301" s="18"/>
      <c r="S301" s="18"/>
    </row>
    <row r="302" spans="5:19" x14ac:dyDescent="0.25">
      <c r="E302" s="16"/>
      <c r="F302" s="16"/>
      <c r="G302" s="17"/>
      <c r="H302" s="18"/>
      <c r="I302" s="26"/>
      <c r="J302" s="19"/>
      <c r="K302" s="18"/>
      <c r="L302" s="18"/>
      <c r="M302" s="18"/>
      <c r="N302" s="18"/>
      <c r="S302" s="18"/>
    </row>
    <row r="303" spans="5:19" x14ac:dyDescent="0.25">
      <c r="E303" s="16"/>
      <c r="F303" s="16"/>
      <c r="G303" s="17"/>
      <c r="H303" s="18"/>
      <c r="I303" s="26"/>
      <c r="J303" s="19"/>
      <c r="K303" s="18"/>
      <c r="L303" s="18"/>
      <c r="M303" s="18"/>
      <c r="N303" s="18"/>
      <c r="S303" s="18"/>
    </row>
    <row r="304" spans="5:19" x14ac:dyDescent="0.25">
      <c r="E304" s="16"/>
      <c r="F304" s="16"/>
      <c r="G304" s="17"/>
      <c r="H304" s="18"/>
      <c r="I304" s="26"/>
      <c r="J304" s="19"/>
      <c r="K304" s="18"/>
      <c r="L304" s="18"/>
      <c r="M304" s="18"/>
      <c r="N304" s="18"/>
      <c r="S304" s="18"/>
    </row>
    <row r="305" spans="5:19" x14ac:dyDescent="0.25">
      <c r="E305" s="16"/>
      <c r="F305" s="16"/>
      <c r="G305" s="17"/>
      <c r="H305" s="18"/>
      <c r="I305" s="26"/>
      <c r="J305" s="19"/>
      <c r="K305" s="18"/>
      <c r="L305" s="18"/>
      <c r="M305" s="18"/>
      <c r="N305" s="18"/>
      <c r="S305" s="18"/>
    </row>
    <row r="306" spans="5:19" x14ac:dyDescent="0.25">
      <c r="E306" s="16"/>
      <c r="F306" s="16"/>
      <c r="G306" s="17"/>
      <c r="H306" s="18"/>
      <c r="I306" s="26"/>
      <c r="J306" s="19"/>
      <c r="K306" s="18"/>
      <c r="L306" s="18"/>
      <c r="M306" s="18"/>
      <c r="N306" s="18"/>
      <c r="S306" s="18"/>
    </row>
    <row r="307" spans="5:19" x14ac:dyDescent="0.25">
      <c r="E307" s="16"/>
      <c r="F307" s="16"/>
      <c r="G307" s="17"/>
      <c r="H307" s="18"/>
      <c r="I307" s="26"/>
      <c r="J307" s="19"/>
      <c r="K307" s="18"/>
      <c r="L307" s="18"/>
      <c r="M307" s="18"/>
      <c r="N307" s="18"/>
      <c r="S307" s="18"/>
    </row>
    <row r="308" spans="5:19" x14ac:dyDescent="0.25">
      <c r="E308" s="16"/>
      <c r="F308" s="16"/>
      <c r="G308" s="17"/>
      <c r="H308" s="18"/>
      <c r="I308" s="26"/>
      <c r="J308" s="19"/>
      <c r="K308" s="18"/>
      <c r="L308" s="18"/>
      <c r="M308" s="18"/>
      <c r="N308" s="18"/>
      <c r="S308" s="18"/>
    </row>
    <row r="309" spans="5:19" x14ac:dyDescent="0.25">
      <c r="E309" s="16"/>
      <c r="F309" s="16"/>
      <c r="G309" s="17"/>
      <c r="H309" s="18"/>
      <c r="I309" s="26"/>
      <c r="J309" s="19"/>
      <c r="K309" s="18"/>
      <c r="L309" s="18"/>
      <c r="M309" s="18"/>
      <c r="N309" s="18"/>
      <c r="S309" s="18"/>
    </row>
    <row r="310" spans="5:19" x14ac:dyDescent="0.25">
      <c r="E310" s="16"/>
      <c r="F310" s="16"/>
      <c r="G310" s="17"/>
      <c r="H310" s="18"/>
      <c r="I310" s="26"/>
      <c r="J310" s="19"/>
      <c r="K310" s="18"/>
      <c r="L310" s="18"/>
      <c r="M310" s="18"/>
      <c r="N310" s="18"/>
      <c r="S310" s="18"/>
    </row>
    <row r="311" spans="5:19" x14ac:dyDescent="0.25">
      <c r="E311" s="16"/>
      <c r="F311" s="16"/>
      <c r="G311" s="17"/>
      <c r="H311" s="18"/>
      <c r="I311" s="26"/>
      <c r="J311" s="19"/>
      <c r="K311" s="18"/>
      <c r="L311" s="18"/>
      <c r="M311" s="18"/>
      <c r="N311" s="18"/>
      <c r="S311" s="18"/>
    </row>
    <row r="312" spans="5:19" x14ac:dyDescent="0.25">
      <c r="E312" s="16"/>
      <c r="F312" s="16"/>
      <c r="G312" s="17"/>
      <c r="H312" s="18"/>
      <c r="I312" s="26"/>
      <c r="J312" s="19"/>
      <c r="K312" s="18"/>
      <c r="L312" s="18"/>
      <c r="M312" s="18"/>
      <c r="N312" s="18"/>
      <c r="S312" s="18"/>
    </row>
    <row r="313" spans="5:19" x14ac:dyDescent="0.25">
      <c r="E313" s="16"/>
      <c r="F313" s="16"/>
      <c r="G313" s="17"/>
      <c r="H313" s="18"/>
      <c r="I313" s="26"/>
      <c r="J313" s="19"/>
      <c r="K313" s="18"/>
      <c r="L313" s="18"/>
      <c r="M313" s="18"/>
      <c r="N313" s="18"/>
      <c r="S313" s="18"/>
    </row>
    <row r="314" spans="5:19" x14ac:dyDescent="0.25">
      <c r="E314" s="16"/>
      <c r="F314" s="16"/>
      <c r="G314" s="17"/>
      <c r="H314" s="18"/>
      <c r="I314" s="26"/>
      <c r="J314" s="19"/>
      <c r="K314" s="18"/>
      <c r="L314" s="18"/>
      <c r="M314" s="18"/>
      <c r="N314" s="18"/>
      <c r="S314" s="18"/>
    </row>
    <row r="315" spans="5:19" x14ac:dyDescent="0.25">
      <c r="E315" s="16"/>
      <c r="F315" s="16"/>
      <c r="G315" s="17"/>
      <c r="H315" s="18"/>
      <c r="I315" s="26"/>
      <c r="J315" s="19"/>
      <c r="K315" s="18"/>
      <c r="L315" s="18"/>
      <c r="M315" s="18"/>
      <c r="N315" s="18"/>
      <c r="S315" s="18"/>
    </row>
    <row r="316" spans="5:19" x14ac:dyDescent="0.25">
      <c r="E316" s="16"/>
      <c r="F316" s="16"/>
      <c r="G316" s="17"/>
      <c r="H316" s="18"/>
      <c r="I316" s="26"/>
      <c r="J316" s="19"/>
      <c r="K316" s="18"/>
      <c r="L316" s="18"/>
      <c r="M316" s="18"/>
      <c r="N316" s="18"/>
      <c r="S316" s="18"/>
    </row>
    <row r="317" spans="5:19" x14ac:dyDescent="0.25">
      <c r="E317" s="16"/>
      <c r="F317" s="16"/>
      <c r="G317" s="17"/>
      <c r="H317" s="18"/>
      <c r="I317" s="26"/>
      <c r="J317" s="19"/>
      <c r="K317" s="18"/>
      <c r="L317" s="18"/>
      <c r="M317" s="18"/>
      <c r="N317" s="18"/>
      <c r="S317" s="18"/>
    </row>
    <row r="318" spans="5:19" x14ac:dyDescent="0.25">
      <c r="E318" s="16"/>
      <c r="F318" s="16"/>
      <c r="G318" s="17"/>
      <c r="H318" s="18"/>
      <c r="I318" s="26"/>
      <c r="J318" s="19"/>
      <c r="K318" s="18"/>
      <c r="L318" s="18"/>
      <c r="M318" s="18"/>
      <c r="N318" s="18"/>
      <c r="S318" s="18"/>
    </row>
    <row r="319" spans="5:19" x14ac:dyDescent="0.25">
      <c r="E319" s="16"/>
      <c r="F319" s="16"/>
      <c r="G319" s="17"/>
      <c r="H319" s="18"/>
      <c r="I319" s="26"/>
      <c r="J319" s="19"/>
      <c r="K319" s="18"/>
      <c r="L319" s="18"/>
      <c r="M319" s="18"/>
      <c r="N319" s="18"/>
      <c r="S319" s="18"/>
    </row>
    <row r="320" spans="5:19" x14ac:dyDescent="0.25">
      <c r="E320" s="16"/>
      <c r="F320" s="16"/>
      <c r="G320" s="17"/>
      <c r="H320" s="18"/>
      <c r="I320" s="26"/>
      <c r="J320" s="19"/>
      <c r="K320" s="18"/>
      <c r="L320" s="18"/>
      <c r="M320" s="18"/>
      <c r="N320" s="18"/>
      <c r="S320" s="18"/>
    </row>
    <row r="321" spans="5:19" x14ac:dyDescent="0.25">
      <c r="E321" s="16"/>
      <c r="F321" s="16"/>
      <c r="G321" s="17"/>
      <c r="H321" s="18"/>
      <c r="I321" s="26"/>
      <c r="J321" s="19"/>
      <c r="K321" s="18"/>
      <c r="L321" s="18"/>
      <c r="M321" s="18"/>
      <c r="N321" s="18"/>
      <c r="S321" s="18"/>
    </row>
    <row r="322" spans="5:19" x14ac:dyDescent="0.25">
      <c r="E322" s="16"/>
      <c r="F322" s="16"/>
      <c r="G322" s="17"/>
      <c r="H322" s="18"/>
      <c r="I322" s="26"/>
      <c r="J322" s="19"/>
      <c r="K322" s="18"/>
      <c r="L322" s="18"/>
      <c r="M322" s="18"/>
      <c r="N322" s="18"/>
      <c r="S322" s="18"/>
    </row>
    <row r="323" spans="5:19" x14ac:dyDescent="0.25">
      <c r="E323" s="16"/>
      <c r="F323" s="16"/>
      <c r="G323" s="17"/>
      <c r="H323" s="18"/>
      <c r="I323" s="26"/>
      <c r="J323" s="19"/>
      <c r="K323" s="18"/>
      <c r="L323" s="18"/>
      <c r="M323" s="18"/>
      <c r="N323" s="18"/>
      <c r="S323" s="18"/>
    </row>
    <row r="324" spans="5:19" x14ac:dyDescent="0.25">
      <c r="E324" s="16"/>
      <c r="F324" s="16"/>
      <c r="G324" s="17"/>
      <c r="H324" s="18"/>
      <c r="I324" s="26"/>
      <c r="J324" s="19"/>
      <c r="K324" s="18"/>
      <c r="L324" s="18"/>
      <c r="M324" s="18"/>
      <c r="N324" s="18"/>
      <c r="S324" s="18"/>
    </row>
    <row r="325" spans="5:19" x14ac:dyDescent="0.25">
      <c r="E325" s="16"/>
      <c r="F325" s="16"/>
      <c r="G325" s="17"/>
      <c r="H325" s="18"/>
      <c r="I325" s="26"/>
      <c r="J325" s="19"/>
      <c r="K325" s="18"/>
      <c r="L325" s="18"/>
      <c r="M325" s="18"/>
      <c r="N325" s="18"/>
      <c r="S325" s="18"/>
    </row>
    <row r="326" spans="5:19" x14ac:dyDescent="0.25">
      <c r="E326" s="16"/>
      <c r="F326" s="16"/>
      <c r="G326" s="17"/>
      <c r="H326" s="18"/>
      <c r="I326" s="26"/>
      <c r="J326" s="19"/>
      <c r="K326" s="18"/>
      <c r="L326" s="18"/>
      <c r="M326" s="18"/>
      <c r="N326" s="18"/>
      <c r="S326" s="18"/>
    </row>
    <row r="327" spans="5:19" x14ac:dyDescent="0.25">
      <c r="E327" s="16"/>
      <c r="F327" s="16"/>
      <c r="G327" s="17"/>
      <c r="H327" s="18"/>
      <c r="I327" s="26"/>
      <c r="J327" s="19"/>
      <c r="K327" s="18"/>
      <c r="L327" s="18"/>
      <c r="M327" s="18"/>
      <c r="N327" s="18"/>
      <c r="S327" s="18"/>
    </row>
    <row r="328" spans="5:19" x14ac:dyDescent="0.25">
      <c r="E328" s="16"/>
      <c r="F328" s="16"/>
      <c r="G328" s="17"/>
      <c r="H328" s="18"/>
      <c r="I328" s="26"/>
      <c r="J328" s="19"/>
      <c r="K328" s="18"/>
      <c r="L328" s="18"/>
      <c r="M328" s="18"/>
      <c r="N328" s="18"/>
      <c r="S328" s="18"/>
    </row>
    <row r="329" spans="5:19" x14ac:dyDescent="0.25">
      <c r="E329" s="16"/>
      <c r="F329" s="16"/>
      <c r="G329" s="17"/>
      <c r="H329" s="18"/>
      <c r="I329" s="26"/>
      <c r="J329" s="19"/>
      <c r="K329" s="18"/>
      <c r="L329" s="18"/>
      <c r="M329" s="18"/>
      <c r="N329" s="18"/>
      <c r="S329" s="18"/>
    </row>
    <row r="330" spans="5:19" x14ac:dyDescent="0.25">
      <c r="E330" s="16"/>
      <c r="F330" s="16"/>
      <c r="G330" s="17"/>
      <c r="H330" s="18"/>
      <c r="I330" s="26"/>
      <c r="J330" s="19"/>
      <c r="K330" s="18"/>
      <c r="L330" s="18"/>
      <c r="M330" s="18"/>
      <c r="N330" s="18"/>
      <c r="S330" s="18"/>
    </row>
    <row r="331" spans="5:19" x14ac:dyDescent="0.25">
      <c r="E331" s="16"/>
      <c r="F331" s="16"/>
      <c r="G331" s="17"/>
      <c r="H331" s="18"/>
      <c r="I331" s="26"/>
      <c r="J331" s="19"/>
      <c r="K331" s="18"/>
      <c r="L331" s="18"/>
      <c r="M331" s="18"/>
      <c r="N331" s="18"/>
      <c r="S331" s="18"/>
    </row>
    <row r="332" spans="5:19" x14ac:dyDescent="0.25">
      <c r="E332" s="16"/>
      <c r="F332" s="16"/>
      <c r="G332" s="17"/>
      <c r="H332" s="18"/>
      <c r="I332" s="26"/>
      <c r="J332" s="19"/>
      <c r="K332" s="18"/>
      <c r="L332" s="18"/>
      <c r="M332" s="18"/>
      <c r="N332" s="18"/>
      <c r="S332" s="18"/>
    </row>
    <row r="333" spans="5:19" x14ac:dyDescent="0.25">
      <c r="E333" s="16"/>
      <c r="F333" s="16"/>
      <c r="G333" s="17"/>
      <c r="H333" s="18"/>
      <c r="I333" s="26"/>
      <c r="J333" s="19"/>
      <c r="K333" s="18"/>
      <c r="L333" s="18"/>
      <c r="M333" s="18"/>
      <c r="N333" s="18"/>
      <c r="S333" s="18"/>
    </row>
    <row r="334" spans="5:19" x14ac:dyDescent="0.25">
      <c r="E334" s="16"/>
      <c r="F334" s="16"/>
      <c r="G334" s="17"/>
      <c r="H334" s="18"/>
      <c r="I334" s="26"/>
      <c r="J334" s="19"/>
      <c r="K334" s="18"/>
      <c r="L334" s="18"/>
      <c r="M334" s="18"/>
      <c r="N334" s="18"/>
      <c r="S334" s="18"/>
    </row>
    <row r="335" spans="5:19" x14ac:dyDescent="0.25">
      <c r="E335" s="16"/>
      <c r="F335" s="16"/>
      <c r="G335" s="17"/>
      <c r="H335" s="18"/>
      <c r="I335" s="26"/>
      <c r="J335" s="19"/>
      <c r="K335" s="18"/>
      <c r="L335" s="18"/>
      <c r="M335" s="18"/>
      <c r="N335" s="18"/>
      <c r="S335" s="18"/>
    </row>
    <row r="336" spans="5:19" x14ac:dyDescent="0.25">
      <c r="E336" s="16"/>
      <c r="F336" s="16"/>
      <c r="G336" s="17"/>
      <c r="H336" s="18"/>
      <c r="I336" s="26"/>
      <c r="J336" s="19"/>
      <c r="K336" s="18"/>
      <c r="L336" s="18"/>
      <c r="M336" s="18"/>
      <c r="N336" s="18"/>
      <c r="S336" s="18"/>
    </row>
    <row r="337" spans="5:19" x14ac:dyDescent="0.25">
      <c r="E337" s="16"/>
      <c r="F337" s="16"/>
      <c r="G337" s="17"/>
      <c r="H337" s="18"/>
      <c r="I337" s="26"/>
      <c r="J337" s="19"/>
      <c r="K337" s="18"/>
      <c r="L337" s="18"/>
      <c r="M337" s="18"/>
      <c r="N337" s="18"/>
      <c r="S337" s="18"/>
    </row>
    <row r="338" spans="5:19" x14ac:dyDescent="0.25">
      <c r="E338" s="16"/>
      <c r="F338" s="16"/>
      <c r="G338" s="17"/>
      <c r="H338" s="18"/>
      <c r="I338" s="26"/>
      <c r="J338" s="19"/>
      <c r="K338" s="18"/>
      <c r="L338" s="18"/>
      <c r="M338" s="18"/>
      <c r="N338" s="18"/>
      <c r="S338" s="18"/>
    </row>
    <row r="339" spans="5:19" x14ac:dyDescent="0.25">
      <c r="E339" s="16"/>
      <c r="F339" s="16"/>
      <c r="G339" s="17"/>
      <c r="H339" s="18"/>
      <c r="I339" s="26"/>
      <c r="J339" s="19"/>
      <c r="K339" s="18"/>
      <c r="L339" s="18"/>
      <c r="M339" s="18"/>
      <c r="N339" s="18"/>
      <c r="S339" s="18"/>
    </row>
    <row r="340" spans="5:19" x14ac:dyDescent="0.25">
      <c r="E340" s="16"/>
      <c r="F340" s="16"/>
      <c r="G340" s="17"/>
      <c r="H340" s="18"/>
      <c r="I340" s="26"/>
      <c r="J340" s="19"/>
      <c r="K340" s="18"/>
      <c r="L340" s="18"/>
      <c r="M340" s="18"/>
      <c r="N340" s="18"/>
      <c r="S340" s="18"/>
    </row>
    <row r="341" spans="5:19" x14ac:dyDescent="0.25">
      <c r="E341" s="16"/>
      <c r="F341" s="16"/>
      <c r="G341" s="17"/>
      <c r="H341" s="18"/>
      <c r="I341" s="26"/>
      <c r="J341" s="19"/>
      <c r="K341" s="18"/>
      <c r="L341" s="18"/>
      <c r="M341" s="18"/>
      <c r="N341" s="18"/>
      <c r="S341" s="18"/>
    </row>
    <row r="342" spans="5:19" x14ac:dyDescent="0.25">
      <c r="E342" s="16"/>
      <c r="F342" s="16"/>
      <c r="G342" s="17"/>
      <c r="H342" s="18"/>
      <c r="I342" s="26"/>
      <c r="J342" s="19"/>
      <c r="K342" s="18"/>
      <c r="L342" s="18"/>
      <c r="M342" s="18"/>
      <c r="N342" s="18"/>
      <c r="S342" s="18"/>
    </row>
    <row r="343" spans="5:19" x14ac:dyDescent="0.25">
      <c r="E343" s="16"/>
      <c r="F343" s="16"/>
      <c r="G343" s="17"/>
      <c r="H343" s="18"/>
      <c r="I343" s="26"/>
      <c r="J343" s="19"/>
      <c r="K343" s="18"/>
      <c r="L343" s="18"/>
      <c r="M343" s="18"/>
      <c r="N343" s="18"/>
      <c r="S343" s="18"/>
    </row>
    <row r="344" spans="5:19" x14ac:dyDescent="0.25">
      <c r="E344" s="16"/>
      <c r="F344" s="16"/>
      <c r="G344" s="17"/>
      <c r="H344" s="18"/>
      <c r="I344" s="26"/>
      <c r="J344" s="19"/>
      <c r="K344" s="18"/>
      <c r="L344" s="18"/>
      <c r="M344" s="18"/>
      <c r="N344" s="18"/>
      <c r="S344" s="18"/>
    </row>
    <row r="345" spans="5:19" x14ac:dyDescent="0.25">
      <c r="E345" s="16"/>
      <c r="F345" s="16"/>
      <c r="G345" s="17"/>
      <c r="H345" s="18"/>
      <c r="I345" s="26"/>
      <c r="J345" s="19"/>
      <c r="K345" s="18"/>
      <c r="L345" s="18"/>
      <c r="M345" s="18"/>
      <c r="N345" s="18"/>
      <c r="S345" s="18"/>
    </row>
    <row r="346" spans="5:19" x14ac:dyDescent="0.25">
      <c r="E346" s="16"/>
      <c r="F346" s="16"/>
      <c r="G346" s="17"/>
      <c r="H346" s="18"/>
      <c r="I346" s="26"/>
      <c r="J346" s="19"/>
      <c r="K346" s="18"/>
      <c r="L346" s="18"/>
      <c r="M346" s="18"/>
      <c r="N346" s="18"/>
      <c r="S346" s="18"/>
    </row>
    <row r="347" spans="5:19" x14ac:dyDescent="0.25">
      <c r="E347" s="16"/>
      <c r="F347" s="16"/>
      <c r="G347" s="17"/>
      <c r="H347" s="18"/>
      <c r="I347" s="26"/>
      <c r="J347" s="19"/>
      <c r="K347" s="18"/>
      <c r="L347" s="18"/>
      <c r="M347" s="18"/>
      <c r="N347" s="18"/>
      <c r="S347" s="18"/>
    </row>
    <row r="348" spans="5:19" x14ac:dyDescent="0.25">
      <c r="E348" s="16"/>
      <c r="F348" s="16"/>
      <c r="G348" s="17"/>
      <c r="H348" s="18"/>
      <c r="I348" s="26"/>
      <c r="J348" s="19"/>
      <c r="K348" s="18"/>
      <c r="L348" s="18"/>
      <c r="M348" s="18"/>
      <c r="N348" s="18"/>
      <c r="S348" s="18"/>
    </row>
    <row r="349" spans="5:19" x14ac:dyDescent="0.25">
      <c r="E349" s="16"/>
      <c r="F349" s="16"/>
      <c r="G349" s="17"/>
      <c r="H349" s="18"/>
      <c r="I349" s="26"/>
      <c r="J349" s="19"/>
      <c r="K349" s="18"/>
      <c r="L349" s="18"/>
      <c r="M349" s="18"/>
      <c r="N349" s="18"/>
      <c r="S349" s="18"/>
    </row>
    <row r="350" spans="5:19" x14ac:dyDescent="0.25">
      <c r="E350" s="16"/>
      <c r="F350" s="16"/>
      <c r="G350" s="17"/>
      <c r="H350" s="18"/>
      <c r="I350" s="26"/>
      <c r="J350" s="19"/>
      <c r="K350" s="18"/>
      <c r="L350" s="18"/>
      <c r="M350" s="18"/>
      <c r="N350" s="18"/>
      <c r="S350" s="18"/>
    </row>
    <row r="351" spans="5:19" x14ac:dyDescent="0.25">
      <c r="E351" s="16"/>
      <c r="F351" s="16"/>
      <c r="G351" s="17"/>
      <c r="H351" s="18"/>
      <c r="I351" s="26"/>
      <c r="J351" s="19"/>
      <c r="K351" s="18"/>
      <c r="L351" s="18"/>
      <c r="M351" s="18"/>
      <c r="N351" s="18"/>
      <c r="S351" s="18"/>
    </row>
    <row r="352" spans="5:19" x14ac:dyDescent="0.25">
      <c r="E352" s="16"/>
      <c r="F352" s="16"/>
      <c r="G352" s="17"/>
      <c r="H352" s="18"/>
      <c r="I352" s="26"/>
      <c r="J352" s="19"/>
      <c r="K352" s="18"/>
      <c r="L352" s="18"/>
      <c r="M352" s="18"/>
      <c r="N352" s="18"/>
      <c r="S352" s="18"/>
    </row>
    <row r="353" spans="5:19" x14ac:dyDescent="0.25">
      <c r="E353" s="16"/>
      <c r="F353" s="16"/>
      <c r="G353" s="17"/>
      <c r="H353" s="18"/>
      <c r="I353" s="26"/>
      <c r="J353" s="19"/>
      <c r="K353" s="18"/>
      <c r="L353" s="18"/>
      <c r="M353" s="18"/>
      <c r="N353" s="18"/>
      <c r="S353" s="18"/>
    </row>
    <row r="354" spans="5:19" x14ac:dyDescent="0.25">
      <c r="E354" s="16"/>
      <c r="F354" s="16"/>
      <c r="G354" s="17"/>
      <c r="H354" s="18"/>
      <c r="I354" s="26"/>
      <c r="J354" s="19"/>
      <c r="K354" s="18"/>
      <c r="L354" s="18"/>
      <c r="M354" s="18"/>
      <c r="N354" s="18"/>
      <c r="S354" s="18"/>
    </row>
    <row r="355" spans="5:19" x14ac:dyDescent="0.25">
      <c r="E355" s="16"/>
      <c r="F355" s="16"/>
      <c r="G355" s="17"/>
      <c r="H355" s="18"/>
      <c r="I355" s="26"/>
      <c r="J355" s="19"/>
      <c r="K355" s="18"/>
      <c r="L355" s="18"/>
      <c r="M355" s="18"/>
      <c r="N355" s="18"/>
      <c r="S355" s="18"/>
    </row>
    <row r="356" spans="5:19" x14ac:dyDescent="0.25">
      <c r="E356" s="16"/>
      <c r="F356" s="16"/>
      <c r="G356" s="17"/>
      <c r="H356" s="18"/>
      <c r="I356" s="26"/>
      <c r="J356" s="19"/>
      <c r="K356" s="18"/>
      <c r="L356" s="18"/>
      <c r="M356" s="18"/>
      <c r="N356" s="18"/>
      <c r="S356" s="18"/>
    </row>
    <row r="357" spans="5:19" x14ac:dyDescent="0.25">
      <c r="E357" s="16"/>
      <c r="F357" s="16"/>
      <c r="G357" s="17"/>
      <c r="H357" s="18"/>
      <c r="I357" s="26"/>
      <c r="J357" s="19"/>
      <c r="K357" s="18"/>
      <c r="L357" s="18"/>
      <c r="M357" s="18"/>
      <c r="N357" s="18"/>
      <c r="S357" s="18"/>
    </row>
    <row r="358" spans="5:19" x14ac:dyDescent="0.25">
      <c r="E358" s="16"/>
      <c r="F358" s="16"/>
      <c r="G358" s="17"/>
      <c r="H358" s="18"/>
      <c r="I358" s="26"/>
      <c r="J358" s="19"/>
      <c r="K358" s="18"/>
      <c r="L358" s="18"/>
      <c r="M358" s="18"/>
      <c r="N358" s="18"/>
      <c r="S358" s="18"/>
    </row>
    <row r="359" spans="5:19" x14ac:dyDescent="0.25">
      <c r="E359" s="16"/>
      <c r="F359" s="16"/>
      <c r="G359" s="17"/>
      <c r="H359" s="18"/>
      <c r="I359" s="26"/>
      <c r="J359" s="19"/>
      <c r="K359" s="18"/>
      <c r="L359" s="18"/>
      <c r="M359" s="18"/>
      <c r="N359" s="18"/>
      <c r="S359" s="18"/>
    </row>
    <row r="360" spans="5:19" x14ac:dyDescent="0.25">
      <c r="E360" s="16"/>
      <c r="F360" s="16"/>
      <c r="G360" s="17"/>
      <c r="H360" s="18"/>
      <c r="I360" s="26"/>
      <c r="J360" s="19"/>
      <c r="K360" s="18"/>
      <c r="L360" s="18"/>
      <c r="M360" s="18"/>
      <c r="N360" s="18"/>
      <c r="S360" s="18"/>
    </row>
    <row r="361" spans="5:19" x14ac:dyDescent="0.25">
      <c r="E361" s="16"/>
      <c r="F361" s="16"/>
      <c r="G361" s="17"/>
      <c r="H361" s="18"/>
      <c r="I361" s="26"/>
      <c r="J361" s="19"/>
      <c r="K361" s="18"/>
      <c r="L361" s="18"/>
      <c r="M361" s="18"/>
      <c r="N361" s="18"/>
      <c r="S361" s="18"/>
    </row>
    <row r="362" spans="5:19" x14ac:dyDescent="0.25">
      <c r="E362" s="16"/>
      <c r="F362" s="16"/>
      <c r="G362" s="17"/>
      <c r="H362" s="18"/>
      <c r="I362" s="26"/>
      <c r="J362" s="19"/>
      <c r="K362" s="18"/>
      <c r="L362" s="18"/>
      <c r="M362" s="18"/>
      <c r="N362" s="18"/>
      <c r="S362" s="18"/>
    </row>
    <row r="363" spans="5:19" x14ac:dyDescent="0.25">
      <c r="E363" s="16"/>
      <c r="F363" s="16"/>
      <c r="G363" s="17"/>
      <c r="H363" s="18"/>
      <c r="I363" s="26"/>
      <c r="J363" s="19"/>
      <c r="K363" s="18"/>
      <c r="L363" s="18"/>
      <c r="M363" s="18"/>
      <c r="N363" s="18"/>
      <c r="S363" s="18"/>
    </row>
    <row r="364" spans="5:19" x14ac:dyDescent="0.25">
      <c r="E364" s="16"/>
      <c r="F364" s="16"/>
      <c r="G364" s="17"/>
      <c r="H364" s="18"/>
      <c r="I364" s="26"/>
      <c r="J364" s="19"/>
      <c r="K364" s="18"/>
      <c r="L364" s="18"/>
      <c r="M364" s="18"/>
      <c r="N364" s="18"/>
      <c r="S364" s="18"/>
    </row>
    <row r="365" spans="5:19" x14ac:dyDescent="0.25">
      <c r="E365" s="16"/>
      <c r="F365" s="16"/>
      <c r="G365" s="17"/>
      <c r="H365" s="18"/>
      <c r="I365" s="26"/>
      <c r="J365" s="19"/>
      <c r="K365" s="18"/>
      <c r="L365" s="18"/>
      <c r="M365" s="18"/>
      <c r="N365" s="18"/>
      <c r="S365" s="18"/>
    </row>
    <row r="366" spans="5:19" x14ac:dyDescent="0.25">
      <c r="E366" s="16"/>
      <c r="F366" s="16"/>
      <c r="G366" s="17"/>
      <c r="H366" s="18"/>
      <c r="I366" s="26"/>
      <c r="J366" s="19"/>
      <c r="K366" s="18"/>
      <c r="L366" s="18"/>
      <c r="M366" s="18"/>
      <c r="N366" s="18"/>
      <c r="S366" s="18"/>
    </row>
    <row r="367" spans="5:19" x14ac:dyDescent="0.25">
      <c r="E367" s="16"/>
      <c r="F367" s="16"/>
      <c r="G367" s="17"/>
      <c r="H367" s="18"/>
      <c r="I367" s="26"/>
      <c r="J367" s="19"/>
      <c r="K367" s="18"/>
      <c r="L367" s="18"/>
      <c r="M367" s="18"/>
      <c r="N367" s="18"/>
      <c r="S367" s="18"/>
    </row>
    <row r="368" spans="5:19" x14ac:dyDescent="0.25">
      <c r="E368" s="16"/>
      <c r="F368" s="16"/>
      <c r="G368" s="17"/>
      <c r="H368" s="18"/>
      <c r="I368" s="26"/>
      <c r="J368" s="19"/>
      <c r="K368" s="18"/>
      <c r="L368" s="18"/>
      <c r="M368" s="18"/>
      <c r="N368" s="18"/>
      <c r="S368" s="18"/>
    </row>
    <row r="369" spans="5:19" x14ac:dyDescent="0.25">
      <c r="E369" s="16"/>
      <c r="F369" s="16"/>
      <c r="G369" s="17"/>
      <c r="H369" s="18"/>
      <c r="I369" s="26"/>
      <c r="J369" s="19"/>
      <c r="K369" s="18"/>
      <c r="L369" s="18"/>
      <c r="M369" s="18"/>
      <c r="N369" s="18"/>
      <c r="S369" s="18"/>
    </row>
    <row r="370" spans="5:19" x14ac:dyDescent="0.25">
      <c r="E370" s="16"/>
      <c r="F370" s="16"/>
      <c r="G370" s="17"/>
      <c r="H370" s="18"/>
      <c r="I370" s="26"/>
      <c r="J370" s="19"/>
      <c r="K370" s="18"/>
      <c r="L370" s="18"/>
      <c r="M370" s="18"/>
      <c r="N370" s="18"/>
      <c r="S370" s="18"/>
    </row>
    <row r="371" spans="5:19" x14ac:dyDescent="0.25">
      <c r="E371" s="16"/>
      <c r="F371" s="16"/>
      <c r="G371" s="17"/>
      <c r="H371" s="18"/>
      <c r="I371" s="26"/>
      <c r="J371" s="19"/>
      <c r="K371" s="18"/>
      <c r="L371" s="18"/>
      <c r="M371" s="18"/>
      <c r="N371" s="18"/>
      <c r="S371" s="18"/>
    </row>
    <row r="372" spans="5:19" x14ac:dyDescent="0.25">
      <c r="E372" s="16"/>
      <c r="F372" s="16"/>
      <c r="G372" s="17"/>
      <c r="H372" s="18"/>
      <c r="I372" s="26"/>
      <c r="J372" s="19"/>
      <c r="K372" s="18"/>
      <c r="L372" s="18"/>
      <c r="M372" s="18"/>
      <c r="N372" s="18"/>
      <c r="S372" s="18"/>
    </row>
    <row r="373" spans="5:19" x14ac:dyDescent="0.25">
      <c r="E373" s="16"/>
      <c r="F373" s="16"/>
      <c r="G373" s="17"/>
      <c r="H373" s="18"/>
      <c r="I373" s="26"/>
      <c r="J373" s="19"/>
      <c r="K373" s="18"/>
      <c r="L373" s="18"/>
      <c r="M373" s="18"/>
      <c r="N373" s="18"/>
      <c r="S373" s="18"/>
    </row>
    <row r="374" spans="5:19" x14ac:dyDescent="0.25">
      <c r="E374" s="16"/>
      <c r="F374" s="16"/>
      <c r="G374" s="17"/>
      <c r="H374" s="18"/>
      <c r="I374" s="26"/>
      <c r="J374" s="19"/>
      <c r="K374" s="18"/>
      <c r="L374" s="18"/>
      <c r="M374" s="18"/>
      <c r="N374" s="18"/>
      <c r="S374" s="18"/>
    </row>
    <row r="375" spans="5:19" x14ac:dyDescent="0.25">
      <c r="E375" s="16"/>
      <c r="F375" s="16"/>
      <c r="G375" s="17"/>
      <c r="H375" s="18"/>
      <c r="I375" s="26"/>
      <c r="J375" s="19"/>
      <c r="K375" s="18"/>
      <c r="L375" s="18"/>
      <c r="M375" s="18"/>
      <c r="N375" s="18"/>
      <c r="S375" s="18"/>
    </row>
    <row r="376" spans="5:19" x14ac:dyDescent="0.25">
      <c r="E376" s="16"/>
      <c r="F376" s="16"/>
      <c r="G376" s="17"/>
      <c r="H376" s="18"/>
      <c r="I376" s="26"/>
      <c r="J376" s="19"/>
      <c r="K376" s="18"/>
      <c r="L376" s="18"/>
      <c r="M376" s="18"/>
      <c r="N376" s="18"/>
      <c r="S376" s="18"/>
    </row>
    <row r="377" spans="5:19" x14ac:dyDescent="0.25">
      <c r="E377" s="16"/>
      <c r="F377" s="16"/>
      <c r="G377" s="17"/>
      <c r="H377" s="18"/>
      <c r="I377" s="26"/>
      <c r="J377" s="19"/>
      <c r="K377" s="18"/>
      <c r="L377" s="18"/>
      <c r="M377" s="18"/>
      <c r="N377" s="18"/>
      <c r="S377" s="18"/>
    </row>
    <row r="378" spans="5:19" x14ac:dyDescent="0.25">
      <c r="E378" s="16"/>
      <c r="F378" s="16"/>
      <c r="G378" s="17"/>
      <c r="H378" s="18"/>
      <c r="I378" s="26"/>
      <c r="J378" s="19"/>
      <c r="K378" s="18"/>
      <c r="L378" s="18"/>
      <c r="M378" s="18"/>
      <c r="N378" s="18"/>
      <c r="S378" s="18"/>
    </row>
    <row r="379" spans="5:19" x14ac:dyDescent="0.25">
      <c r="E379" s="16"/>
      <c r="F379" s="16"/>
      <c r="G379" s="17"/>
      <c r="H379" s="18"/>
      <c r="I379" s="26"/>
      <c r="J379" s="19"/>
      <c r="K379" s="18"/>
      <c r="L379" s="18"/>
      <c r="M379" s="18"/>
      <c r="N379" s="18"/>
      <c r="S379" s="18"/>
    </row>
    <row r="380" spans="5:19" x14ac:dyDescent="0.25">
      <c r="E380" s="16"/>
      <c r="F380" s="16"/>
      <c r="G380" s="17"/>
      <c r="H380" s="18"/>
      <c r="I380" s="26"/>
      <c r="J380" s="19"/>
      <c r="K380" s="18"/>
      <c r="L380" s="18"/>
      <c r="M380" s="18"/>
      <c r="N380" s="18"/>
      <c r="S380" s="18"/>
    </row>
    <row r="381" spans="5:19" x14ac:dyDescent="0.25">
      <c r="E381" s="16"/>
      <c r="F381" s="16"/>
      <c r="G381" s="17"/>
      <c r="H381" s="18"/>
      <c r="I381" s="26"/>
      <c r="J381" s="19"/>
      <c r="K381" s="18"/>
      <c r="L381" s="18"/>
      <c r="M381" s="18"/>
      <c r="N381" s="18"/>
      <c r="S381" s="18"/>
    </row>
    <row r="382" spans="5:19" x14ac:dyDescent="0.25">
      <c r="E382" s="16"/>
      <c r="F382" s="16"/>
      <c r="G382" s="17"/>
      <c r="H382" s="18"/>
      <c r="I382" s="26"/>
      <c r="J382" s="19"/>
      <c r="K382" s="18"/>
      <c r="L382" s="18"/>
      <c r="M382" s="18"/>
      <c r="N382" s="18"/>
      <c r="S382" s="18"/>
    </row>
    <row r="383" spans="5:19" x14ac:dyDescent="0.25">
      <c r="E383" s="16"/>
      <c r="F383" s="16"/>
      <c r="G383" s="17"/>
      <c r="H383" s="18"/>
      <c r="I383" s="26"/>
      <c r="J383" s="19"/>
      <c r="K383" s="18"/>
      <c r="L383" s="18"/>
      <c r="M383" s="18"/>
      <c r="N383" s="18"/>
      <c r="S383" s="18"/>
    </row>
    <row r="384" spans="5:19" x14ac:dyDescent="0.25">
      <c r="E384" s="16"/>
      <c r="F384" s="16"/>
      <c r="G384" s="17"/>
      <c r="H384" s="18"/>
      <c r="I384" s="26"/>
      <c r="J384" s="19"/>
      <c r="K384" s="18"/>
      <c r="L384" s="18"/>
      <c r="M384" s="18"/>
      <c r="N384" s="18"/>
      <c r="S384" s="18"/>
    </row>
    <row r="385" spans="5:19" x14ac:dyDescent="0.25">
      <c r="E385" s="16"/>
      <c r="F385" s="16"/>
      <c r="G385" s="17"/>
      <c r="H385" s="18"/>
      <c r="I385" s="26"/>
      <c r="J385" s="19"/>
      <c r="K385" s="18"/>
      <c r="L385" s="18"/>
      <c r="M385" s="18"/>
      <c r="N385" s="18"/>
      <c r="S385" s="18"/>
    </row>
    <row r="386" spans="5:19" x14ac:dyDescent="0.25">
      <c r="E386" s="16"/>
      <c r="F386" s="16"/>
      <c r="G386" s="17"/>
      <c r="H386" s="18"/>
      <c r="I386" s="26"/>
      <c r="J386" s="19"/>
      <c r="K386" s="18"/>
      <c r="L386" s="18"/>
      <c r="M386" s="18"/>
      <c r="N386" s="18"/>
      <c r="S386" s="18"/>
    </row>
    <row r="387" spans="5:19" x14ac:dyDescent="0.25">
      <c r="E387" s="16"/>
      <c r="F387" s="16"/>
      <c r="G387" s="17"/>
      <c r="H387" s="18"/>
      <c r="I387" s="26"/>
      <c r="J387" s="19"/>
      <c r="K387" s="18"/>
      <c r="L387" s="18"/>
      <c r="M387" s="18"/>
      <c r="N387" s="18"/>
      <c r="S387" s="18"/>
    </row>
    <row r="388" spans="5:19" x14ac:dyDescent="0.25">
      <c r="E388" s="16"/>
      <c r="F388" s="16"/>
      <c r="G388" s="17"/>
      <c r="H388" s="18"/>
      <c r="I388" s="26"/>
      <c r="J388" s="19"/>
      <c r="K388" s="18"/>
      <c r="L388" s="18"/>
      <c r="M388" s="18"/>
      <c r="N388" s="18"/>
      <c r="S388" s="18"/>
    </row>
    <row r="389" spans="5:19" x14ac:dyDescent="0.25">
      <c r="E389" s="16"/>
      <c r="F389" s="16"/>
      <c r="G389" s="17"/>
      <c r="H389" s="18"/>
      <c r="I389" s="26"/>
      <c r="J389" s="19"/>
      <c r="K389" s="18"/>
      <c r="L389" s="18"/>
      <c r="M389" s="18"/>
      <c r="N389" s="18"/>
      <c r="S389" s="18"/>
    </row>
    <row r="390" spans="5:19" x14ac:dyDescent="0.25">
      <c r="E390" s="16"/>
      <c r="F390" s="16"/>
      <c r="G390" s="17"/>
      <c r="H390" s="18"/>
      <c r="I390" s="26"/>
      <c r="J390" s="19"/>
      <c r="K390" s="18"/>
      <c r="L390" s="18"/>
      <c r="M390" s="18"/>
      <c r="N390" s="18"/>
      <c r="S390" s="18"/>
    </row>
    <row r="391" spans="5:19" x14ac:dyDescent="0.25">
      <c r="E391" s="16"/>
      <c r="F391" s="16"/>
      <c r="G391" s="17"/>
      <c r="H391" s="18"/>
      <c r="I391" s="26"/>
      <c r="J391" s="19"/>
      <c r="K391" s="18"/>
      <c r="L391" s="18"/>
      <c r="M391" s="18"/>
      <c r="N391" s="18"/>
      <c r="S391" s="18"/>
    </row>
    <row r="392" spans="5:19" x14ac:dyDescent="0.25">
      <c r="E392" s="16"/>
      <c r="F392" s="16"/>
      <c r="G392" s="17"/>
      <c r="H392" s="18"/>
      <c r="I392" s="26"/>
      <c r="J392" s="19"/>
      <c r="K392" s="18"/>
      <c r="L392" s="18"/>
      <c r="M392" s="18"/>
      <c r="N392" s="18"/>
      <c r="S392" s="18"/>
    </row>
    <row r="393" spans="5:19" x14ac:dyDescent="0.25">
      <c r="E393" s="16"/>
      <c r="F393" s="16"/>
      <c r="G393" s="17"/>
      <c r="H393" s="18"/>
      <c r="I393" s="26"/>
      <c r="J393" s="19"/>
      <c r="K393" s="18"/>
      <c r="L393" s="18"/>
      <c r="M393" s="18"/>
      <c r="N393" s="18"/>
      <c r="S393" s="18"/>
    </row>
    <row r="394" spans="5:19" x14ac:dyDescent="0.25">
      <c r="E394" s="16"/>
      <c r="F394" s="16"/>
      <c r="G394" s="17"/>
      <c r="H394" s="18"/>
      <c r="I394" s="26"/>
      <c r="J394" s="19"/>
      <c r="K394" s="18"/>
      <c r="L394" s="18"/>
      <c r="M394" s="18"/>
      <c r="N394" s="18"/>
      <c r="P394" s="18"/>
      <c r="R394" s="18"/>
      <c r="S394" s="18"/>
    </row>
    <row r="395" spans="5:19" x14ac:dyDescent="0.25">
      <c r="E395" s="16"/>
      <c r="F395" s="16"/>
      <c r="G395" s="17"/>
      <c r="H395" s="18"/>
      <c r="I395" s="26"/>
      <c r="J395" s="19"/>
      <c r="K395" s="18"/>
      <c r="L395" s="18"/>
      <c r="M395" s="18"/>
      <c r="N395" s="18"/>
      <c r="S395" s="18"/>
    </row>
    <row r="396" spans="5:19" x14ac:dyDescent="0.25">
      <c r="E396" s="16"/>
      <c r="F396" s="16"/>
      <c r="G396" s="17"/>
      <c r="H396" s="18"/>
      <c r="I396" s="26"/>
      <c r="J396" s="19"/>
      <c r="K396" s="18"/>
      <c r="L396" s="18"/>
      <c r="M396" s="18"/>
      <c r="N396" s="18"/>
      <c r="S396" s="18"/>
    </row>
    <row r="397" spans="5:19" x14ac:dyDescent="0.25">
      <c r="E397" s="16"/>
      <c r="F397" s="16"/>
      <c r="G397" s="17"/>
      <c r="H397" s="18"/>
      <c r="I397" s="26"/>
      <c r="J397" s="19"/>
      <c r="K397" s="18"/>
      <c r="L397" s="18"/>
      <c r="M397" s="18"/>
      <c r="N397" s="18"/>
      <c r="S397" s="18"/>
    </row>
    <row r="398" spans="5:19" x14ac:dyDescent="0.25">
      <c r="E398" s="16"/>
      <c r="F398" s="16"/>
      <c r="G398" s="17"/>
      <c r="H398" s="18"/>
      <c r="I398" s="26"/>
      <c r="J398" s="19"/>
      <c r="K398" s="18"/>
      <c r="L398" s="18"/>
      <c r="M398" s="18"/>
      <c r="N398" s="18"/>
      <c r="S398" s="18"/>
    </row>
    <row r="399" spans="5:19" x14ac:dyDescent="0.25">
      <c r="E399" s="16"/>
      <c r="F399" s="16"/>
      <c r="G399" s="17"/>
      <c r="H399" s="18"/>
      <c r="I399" s="26"/>
      <c r="J399" s="19"/>
      <c r="K399" s="18"/>
      <c r="L399" s="18"/>
      <c r="M399" s="18"/>
      <c r="N399" s="18"/>
      <c r="S399" s="18"/>
    </row>
    <row r="400" spans="5:19" x14ac:dyDescent="0.25">
      <c r="E400" s="16"/>
      <c r="F400" s="16"/>
      <c r="G400" s="17"/>
      <c r="H400" s="18"/>
      <c r="I400" s="26"/>
      <c r="J400" s="19"/>
      <c r="K400" s="18"/>
      <c r="L400" s="18"/>
      <c r="M400" s="18"/>
      <c r="N400" s="18"/>
      <c r="S400" s="18"/>
    </row>
    <row r="401" spans="5:19" x14ac:dyDescent="0.25">
      <c r="E401" s="16"/>
      <c r="F401" s="16"/>
      <c r="G401" s="17"/>
      <c r="H401" s="18"/>
      <c r="I401" s="26"/>
      <c r="J401" s="19"/>
      <c r="K401" s="18"/>
      <c r="L401" s="18"/>
      <c r="M401" s="18"/>
      <c r="N401" s="18"/>
      <c r="S401" s="18"/>
    </row>
    <row r="402" spans="5:19" x14ac:dyDescent="0.25">
      <c r="E402" s="16"/>
      <c r="F402" s="16"/>
      <c r="G402" s="17"/>
      <c r="H402" s="18"/>
      <c r="I402" s="26"/>
      <c r="J402" s="19"/>
      <c r="K402" s="18"/>
      <c r="L402" s="18"/>
      <c r="M402" s="18"/>
      <c r="N402" s="18"/>
      <c r="S402" s="18"/>
    </row>
    <row r="403" spans="5:19" x14ac:dyDescent="0.25">
      <c r="E403" s="16"/>
      <c r="F403" s="16"/>
      <c r="G403" s="17"/>
      <c r="H403" s="18"/>
      <c r="I403" s="26"/>
      <c r="J403" s="19"/>
      <c r="K403" s="18"/>
      <c r="L403" s="18"/>
      <c r="M403" s="18"/>
      <c r="N403" s="18"/>
      <c r="S403" s="18"/>
    </row>
    <row r="404" spans="5:19" x14ac:dyDescent="0.25">
      <c r="E404" s="16"/>
      <c r="F404" s="16"/>
      <c r="G404" s="17"/>
      <c r="H404" s="18"/>
      <c r="I404" s="26"/>
      <c r="J404" s="19"/>
      <c r="K404" s="18"/>
      <c r="L404" s="18"/>
      <c r="M404" s="18"/>
      <c r="N404" s="18"/>
      <c r="S404" s="18"/>
    </row>
    <row r="405" spans="5:19" x14ac:dyDescent="0.25">
      <c r="E405" s="16"/>
      <c r="F405" s="16"/>
      <c r="G405" s="17"/>
      <c r="H405" s="18"/>
      <c r="I405" s="26"/>
      <c r="J405" s="19"/>
      <c r="K405" s="18"/>
      <c r="L405" s="18"/>
      <c r="M405" s="18"/>
      <c r="N405" s="18"/>
      <c r="S405" s="18"/>
    </row>
    <row r="406" spans="5:19" x14ac:dyDescent="0.25">
      <c r="E406" s="16"/>
      <c r="F406" s="16"/>
      <c r="G406" s="17"/>
      <c r="H406" s="18"/>
      <c r="I406" s="26"/>
      <c r="J406" s="19"/>
      <c r="K406" s="18"/>
      <c r="L406" s="18"/>
      <c r="M406" s="18"/>
      <c r="N406" s="18"/>
      <c r="S406" s="18"/>
    </row>
    <row r="407" spans="5:19" x14ac:dyDescent="0.25">
      <c r="E407" s="16"/>
      <c r="F407" s="16"/>
      <c r="G407" s="17"/>
      <c r="H407" s="18"/>
      <c r="I407" s="26"/>
      <c r="J407" s="19"/>
      <c r="K407" s="18"/>
      <c r="L407" s="18"/>
      <c r="M407" s="18"/>
      <c r="N407" s="18"/>
      <c r="S407" s="18"/>
    </row>
    <row r="408" spans="5:19" x14ac:dyDescent="0.25">
      <c r="E408" s="16"/>
      <c r="F408" s="16"/>
      <c r="G408" s="17"/>
      <c r="H408" s="18"/>
      <c r="I408" s="26"/>
      <c r="J408" s="19"/>
      <c r="K408" s="18"/>
      <c r="L408" s="18"/>
      <c r="M408" s="18"/>
      <c r="N408" s="18"/>
      <c r="S408" s="18"/>
    </row>
    <row r="409" spans="5:19" x14ac:dyDescent="0.25">
      <c r="E409" s="16"/>
      <c r="F409" s="16"/>
      <c r="G409" s="17"/>
      <c r="H409" s="18"/>
      <c r="I409" s="26"/>
      <c r="J409" s="19"/>
      <c r="K409" s="18"/>
      <c r="L409" s="18"/>
      <c r="M409" s="18"/>
      <c r="N409" s="18"/>
      <c r="S409" s="18"/>
    </row>
    <row r="410" spans="5:19" x14ac:dyDescent="0.25">
      <c r="E410" s="16"/>
      <c r="F410" s="16"/>
      <c r="G410" s="17"/>
      <c r="H410" s="18"/>
      <c r="I410" s="26"/>
      <c r="J410" s="19"/>
      <c r="K410" s="18"/>
      <c r="L410" s="18"/>
      <c r="M410" s="18"/>
      <c r="N410" s="18"/>
      <c r="S410" s="18"/>
    </row>
    <row r="411" spans="5:19" x14ac:dyDescent="0.25">
      <c r="E411" s="16"/>
      <c r="F411" s="16"/>
      <c r="G411" s="17"/>
      <c r="H411" s="18"/>
      <c r="I411" s="26"/>
      <c r="J411" s="19"/>
      <c r="K411" s="18"/>
      <c r="L411" s="18"/>
      <c r="M411" s="18"/>
      <c r="N411" s="18"/>
      <c r="S411" s="18"/>
    </row>
    <row r="412" spans="5:19" x14ac:dyDescent="0.25">
      <c r="E412" s="16"/>
      <c r="F412" s="16"/>
      <c r="G412" s="17"/>
      <c r="H412" s="18"/>
      <c r="I412" s="26"/>
      <c r="J412" s="19"/>
      <c r="K412" s="18"/>
      <c r="L412" s="18"/>
      <c r="M412" s="18"/>
      <c r="N412" s="18"/>
      <c r="S412" s="18"/>
    </row>
    <row r="413" spans="5:19" x14ac:dyDescent="0.25">
      <c r="E413" s="16"/>
      <c r="F413" s="16"/>
      <c r="G413" s="17"/>
      <c r="H413" s="18"/>
      <c r="I413" s="26"/>
      <c r="J413" s="19"/>
      <c r="K413" s="18"/>
      <c r="L413" s="18"/>
      <c r="M413" s="18"/>
      <c r="N413" s="18"/>
      <c r="S413" s="18"/>
    </row>
    <row r="414" spans="5:19" x14ac:dyDescent="0.25">
      <c r="E414" s="16"/>
      <c r="F414" s="16"/>
      <c r="G414" s="17"/>
      <c r="H414" s="18"/>
      <c r="I414" s="26"/>
      <c r="J414" s="19"/>
      <c r="K414" s="18"/>
      <c r="L414" s="18"/>
      <c r="M414" s="18"/>
      <c r="N414" s="18"/>
      <c r="S414" s="18"/>
    </row>
    <row r="415" spans="5:19" x14ac:dyDescent="0.25">
      <c r="E415" s="16"/>
      <c r="F415" s="16"/>
      <c r="G415" s="17"/>
      <c r="H415" s="18"/>
      <c r="I415" s="26"/>
      <c r="J415" s="19"/>
      <c r="K415" s="18"/>
      <c r="L415" s="18"/>
      <c r="M415" s="18"/>
      <c r="N415" s="18"/>
      <c r="S415" s="18"/>
    </row>
    <row r="416" spans="5:19" x14ac:dyDescent="0.25">
      <c r="E416" s="16"/>
      <c r="F416" s="16"/>
      <c r="G416" s="17"/>
      <c r="H416" s="18"/>
      <c r="I416" s="26"/>
      <c r="J416" s="19"/>
      <c r="K416" s="18"/>
      <c r="L416" s="18"/>
      <c r="M416" s="18"/>
      <c r="N416" s="18"/>
      <c r="S416" s="18"/>
    </row>
    <row r="417" spans="5:19" x14ac:dyDescent="0.25">
      <c r="E417" s="16"/>
      <c r="F417" s="16"/>
      <c r="G417" s="17"/>
      <c r="H417" s="18"/>
      <c r="I417" s="26"/>
      <c r="J417" s="19"/>
      <c r="K417" s="18"/>
      <c r="L417" s="18"/>
      <c r="M417" s="18"/>
      <c r="N417" s="18"/>
      <c r="S417" s="18"/>
    </row>
    <row r="418" spans="5:19" x14ac:dyDescent="0.25">
      <c r="E418" s="16"/>
      <c r="F418" s="16"/>
      <c r="G418" s="17"/>
      <c r="H418" s="18"/>
      <c r="I418" s="26"/>
      <c r="J418" s="19"/>
      <c r="K418" s="18"/>
      <c r="L418" s="18"/>
      <c r="M418" s="18"/>
      <c r="N418" s="18"/>
      <c r="S418" s="18"/>
    </row>
    <row r="419" spans="5:19" x14ac:dyDescent="0.25">
      <c r="E419" s="16"/>
      <c r="F419" s="16"/>
      <c r="G419" s="17"/>
      <c r="H419" s="18"/>
      <c r="I419" s="26"/>
      <c r="J419" s="19"/>
      <c r="K419" s="18"/>
      <c r="L419" s="18"/>
      <c r="M419" s="18"/>
      <c r="N419" s="18"/>
      <c r="S419" s="18"/>
    </row>
    <row r="420" spans="5:19" x14ac:dyDescent="0.25">
      <c r="E420" s="16"/>
      <c r="F420" s="16"/>
      <c r="G420" s="17"/>
      <c r="H420" s="18"/>
      <c r="I420" s="26"/>
      <c r="J420" s="19"/>
      <c r="K420" s="18"/>
      <c r="L420" s="18"/>
      <c r="M420" s="18"/>
      <c r="N420" s="18"/>
      <c r="S420" s="18"/>
    </row>
    <row r="421" spans="5:19" x14ac:dyDescent="0.25">
      <c r="E421" s="16"/>
      <c r="F421" s="16"/>
      <c r="G421" s="17"/>
      <c r="H421" s="18"/>
      <c r="I421" s="26"/>
      <c r="J421" s="19"/>
      <c r="K421" s="18"/>
      <c r="L421" s="18"/>
      <c r="M421" s="18"/>
      <c r="N421" s="18"/>
      <c r="S421" s="18"/>
    </row>
    <row r="422" spans="5:19" x14ac:dyDescent="0.25">
      <c r="E422" s="16"/>
      <c r="F422" s="16"/>
      <c r="G422" s="17"/>
      <c r="H422" s="18"/>
      <c r="I422" s="26"/>
      <c r="J422" s="19"/>
      <c r="K422" s="18"/>
      <c r="L422" s="18"/>
      <c r="M422" s="18"/>
      <c r="N422" s="18"/>
      <c r="S422" s="18"/>
    </row>
    <row r="423" spans="5:19" x14ac:dyDescent="0.25">
      <c r="E423" s="16"/>
      <c r="F423" s="16"/>
      <c r="G423" s="17"/>
      <c r="H423" s="18"/>
      <c r="I423" s="26"/>
      <c r="J423" s="19"/>
      <c r="K423" s="18"/>
      <c r="L423" s="18"/>
      <c r="M423" s="18"/>
      <c r="N423" s="18"/>
      <c r="S423" s="18"/>
    </row>
    <row r="424" spans="5:19" x14ac:dyDescent="0.25">
      <c r="E424" s="16"/>
      <c r="F424" s="16"/>
      <c r="G424" s="17"/>
      <c r="H424" s="18"/>
      <c r="I424" s="26"/>
      <c r="J424" s="19"/>
      <c r="K424" s="18"/>
      <c r="L424" s="18"/>
      <c r="M424" s="18"/>
      <c r="N424" s="18"/>
      <c r="S424" s="18"/>
    </row>
    <row r="425" spans="5:19" x14ac:dyDescent="0.25">
      <c r="E425" s="16"/>
      <c r="F425" s="16"/>
      <c r="G425" s="17"/>
      <c r="H425" s="18"/>
      <c r="I425" s="26"/>
      <c r="J425" s="19"/>
      <c r="K425" s="18"/>
      <c r="L425" s="18"/>
      <c r="M425" s="18"/>
      <c r="N425" s="18"/>
      <c r="S425" s="18"/>
    </row>
    <row r="426" spans="5:19" x14ac:dyDescent="0.25">
      <c r="E426" s="16"/>
      <c r="F426" s="16"/>
      <c r="G426" s="17"/>
      <c r="H426" s="18"/>
      <c r="I426" s="26"/>
      <c r="J426" s="19"/>
      <c r="K426" s="18"/>
      <c r="L426" s="18"/>
      <c r="M426" s="18"/>
      <c r="N426" s="18"/>
      <c r="S426" s="18"/>
    </row>
    <row r="427" spans="5:19" x14ac:dyDescent="0.25">
      <c r="E427" s="16"/>
      <c r="F427" s="16"/>
      <c r="G427" s="17"/>
      <c r="H427" s="18"/>
      <c r="I427" s="26"/>
      <c r="J427" s="19"/>
      <c r="K427" s="18"/>
      <c r="L427" s="18"/>
      <c r="M427" s="18"/>
      <c r="N427" s="18"/>
      <c r="S427" s="18"/>
    </row>
    <row r="428" spans="5:19" x14ac:dyDescent="0.25">
      <c r="E428" s="16"/>
      <c r="F428" s="16"/>
      <c r="G428" s="17"/>
      <c r="H428" s="18"/>
      <c r="I428" s="26"/>
      <c r="J428" s="19"/>
      <c r="K428" s="18"/>
      <c r="L428" s="18"/>
      <c r="M428" s="18"/>
      <c r="N428" s="18"/>
      <c r="S428" s="18"/>
    </row>
    <row r="429" spans="5:19" x14ac:dyDescent="0.25">
      <c r="E429" s="16"/>
      <c r="F429" s="16"/>
      <c r="G429" s="17"/>
      <c r="H429" s="18"/>
      <c r="I429" s="26"/>
      <c r="J429" s="19"/>
      <c r="K429" s="18"/>
      <c r="L429" s="18"/>
      <c r="M429" s="18"/>
      <c r="N429" s="18"/>
      <c r="S429" s="18"/>
    </row>
    <row r="430" spans="5:19" x14ac:dyDescent="0.25">
      <c r="E430" s="16"/>
      <c r="F430" s="16"/>
      <c r="G430" s="17"/>
      <c r="H430" s="18"/>
      <c r="I430" s="26"/>
      <c r="J430" s="19"/>
      <c r="K430" s="18"/>
      <c r="L430" s="18"/>
      <c r="M430" s="18"/>
      <c r="N430" s="18"/>
      <c r="S430" s="18"/>
    </row>
    <row r="431" spans="5:19" x14ac:dyDescent="0.25">
      <c r="E431" s="16"/>
      <c r="F431" s="16"/>
      <c r="G431" s="17"/>
      <c r="H431" s="18"/>
      <c r="I431" s="26"/>
      <c r="J431" s="19"/>
      <c r="K431" s="18"/>
      <c r="L431" s="18"/>
      <c r="M431" s="18"/>
      <c r="N431" s="18"/>
      <c r="S431" s="18"/>
    </row>
    <row r="432" spans="5:19" x14ac:dyDescent="0.25">
      <c r="E432" s="16"/>
      <c r="F432" s="16"/>
      <c r="G432" s="17"/>
      <c r="H432" s="18"/>
      <c r="I432" s="26"/>
      <c r="J432" s="19"/>
      <c r="K432" s="18"/>
      <c r="L432" s="18"/>
      <c r="M432" s="18"/>
      <c r="N432" s="18"/>
      <c r="S432" s="18"/>
    </row>
    <row r="433" spans="5:19" x14ac:dyDescent="0.25">
      <c r="E433" s="16"/>
      <c r="F433" s="16"/>
      <c r="G433" s="17"/>
      <c r="H433" s="18"/>
      <c r="I433" s="26"/>
      <c r="J433" s="19"/>
      <c r="K433" s="18"/>
      <c r="L433" s="18"/>
      <c r="M433" s="18"/>
      <c r="N433" s="18"/>
      <c r="S433" s="18"/>
    </row>
    <row r="434" spans="5:19" x14ac:dyDescent="0.25">
      <c r="E434" s="16"/>
      <c r="F434" s="16"/>
      <c r="G434" s="17"/>
      <c r="H434" s="18"/>
      <c r="I434" s="26"/>
      <c r="J434" s="19"/>
      <c r="K434" s="18"/>
      <c r="L434" s="18"/>
      <c r="M434" s="18"/>
      <c r="N434" s="18"/>
      <c r="S434" s="18"/>
    </row>
    <row r="435" spans="5:19" x14ac:dyDescent="0.25">
      <c r="E435" s="16"/>
      <c r="F435" s="16"/>
      <c r="G435" s="17"/>
      <c r="H435" s="18"/>
      <c r="I435" s="26"/>
      <c r="J435" s="19"/>
      <c r="K435" s="18"/>
      <c r="L435" s="18"/>
      <c r="M435" s="18"/>
      <c r="N435" s="18"/>
      <c r="S435" s="18"/>
    </row>
    <row r="436" spans="5:19" x14ac:dyDescent="0.25">
      <c r="E436" s="16"/>
      <c r="F436" s="16"/>
      <c r="G436" s="17"/>
      <c r="H436" s="18"/>
      <c r="I436" s="26"/>
      <c r="J436" s="19"/>
      <c r="K436" s="18"/>
      <c r="L436" s="18"/>
      <c r="M436" s="18"/>
      <c r="N436" s="18"/>
      <c r="S436" s="18"/>
    </row>
    <row r="437" spans="5:19" x14ac:dyDescent="0.25">
      <c r="E437" s="16"/>
      <c r="F437" s="16"/>
      <c r="G437" s="17"/>
      <c r="H437" s="18"/>
      <c r="I437" s="26"/>
      <c r="J437" s="19"/>
      <c r="K437" s="18"/>
      <c r="L437" s="18"/>
      <c r="M437" s="18"/>
      <c r="N437" s="18"/>
      <c r="S437" s="18"/>
    </row>
    <row r="438" spans="5:19" x14ac:dyDescent="0.25">
      <c r="E438" s="16"/>
      <c r="F438" s="16"/>
      <c r="G438" s="17"/>
      <c r="H438" s="18"/>
      <c r="I438" s="26"/>
      <c r="J438" s="19"/>
      <c r="K438" s="18"/>
      <c r="L438" s="18"/>
      <c r="M438" s="18"/>
      <c r="N438" s="18"/>
      <c r="S438" s="18"/>
    </row>
    <row r="439" spans="5:19" x14ac:dyDescent="0.25">
      <c r="E439" s="16"/>
      <c r="F439" s="16"/>
      <c r="G439" s="17"/>
      <c r="H439" s="18"/>
      <c r="I439" s="26"/>
      <c r="J439" s="19"/>
      <c r="K439" s="18"/>
      <c r="L439" s="18"/>
      <c r="M439" s="18"/>
      <c r="N439" s="18"/>
      <c r="S439" s="18"/>
    </row>
    <row r="440" spans="5:19" x14ac:dyDescent="0.25">
      <c r="E440" s="16"/>
      <c r="F440" s="16"/>
      <c r="G440" s="17"/>
      <c r="H440" s="18"/>
      <c r="I440" s="26"/>
      <c r="J440" s="19"/>
      <c r="K440" s="18"/>
      <c r="L440" s="18"/>
      <c r="M440" s="18"/>
      <c r="N440" s="18"/>
      <c r="S440" s="18"/>
    </row>
    <row r="441" spans="5:19" x14ac:dyDescent="0.25">
      <c r="E441" s="16"/>
      <c r="F441" s="16"/>
      <c r="G441" s="17"/>
      <c r="H441" s="18"/>
      <c r="I441" s="26"/>
      <c r="J441" s="19"/>
      <c r="K441" s="18"/>
      <c r="L441" s="18"/>
      <c r="M441" s="18"/>
      <c r="N441" s="18"/>
      <c r="S441" s="18"/>
    </row>
    <row r="442" spans="5:19" x14ac:dyDescent="0.25">
      <c r="E442" s="16"/>
      <c r="F442" s="16"/>
      <c r="G442" s="17"/>
      <c r="H442" s="18"/>
      <c r="I442" s="26"/>
      <c r="J442" s="19"/>
      <c r="K442" s="18"/>
      <c r="L442" s="18"/>
      <c r="M442" s="18"/>
      <c r="N442" s="18"/>
      <c r="S442" s="18"/>
    </row>
    <row r="443" spans="5:19" x14ac:dyDescent="0.25">
      <c r="E443" s="16"/>
      <c r="F443" s="16"/>
      <c r="G443" s="17"/>
      <c r="H443" s="18"/>
      <c r="I443" s="26"/>
      <c r="J443" s="19"/>
      <c r="K443" s="18"/>
      <c r="L443" s="18"/>
      <c r="M443" s="18"/>
      <c r="N443" s="18"/>
      <c r="S443" s="18"/>
    </row>
    <row r="444" spans="5:19" x14ac:dyDescent="0.25">
      <c r="E444" s="16"/>
      <c r="F444" s="16"/>
      <c r="G444" s="17"/>
      <c r="H444" s="18"/>
      <c r="I444" s="26"/>
      <c r="J444" s="19"/>
      <c r="K444" s="18"/>
      <c r="L444" s="18"/>
      <c r="M444" s="18"/>
      <c r="N444" s="18"/>
      <c r="S444" s="18"/>
    </row>
    <row r="445" spans="5:19" x14ac:dyDescent="0.25">
      <c r="E445" s="16"/>
      <c r="F445" s="16"/>
      <c r="G445" s="17"/>
      <c r="H445" s="18"/>
      <c r="I445" s="26"/>
      <c r="J445" s="19"/>
      <c r="K445" s="18"/>
      <c r="L445" s="18"/>
      <c r="M445" s="18"/>
      <c r="N445" s="18"/>
      <c r="P445" s="18"/>
      <c r="R445" s="18"/>
      <c r="S445" s="18"/>
    </row>
    <row r="446" spans="5:19" x14ac:dyDescent="0.25">
      <c r="E446" s="16"/>
      <c r="F446" s="16"/>
      <c r="G446" s="17"/>
      <c r="H446" s="18"/>
      <c r="I446" s="26"/>
      <c r="J446" s="19"/>
      <c r="K446" s="18"/>
      <c r="L446" s="18"/>
      <c r="M446" s="18"/>
      <c r="N446" s="18"/>
      <c r="P446" s="18"/>
      <c r="R446" s="18"/>
      <c r="S446" s="18"/>
    </row>
    <row r="447" spans="5:19" x14ac:dyDescent="0.25">
      <c r="E447" s="16"/>
      <c r="F447" s="16"/>
      <c r="G447" s="17"/>
      <c r="H447" s="18"/>
      <c r="I447" s="26"/>
      <c r="J447" s="19"/>
      <c r="K447" s="18"/>
      <c r="L447" s="18"/>
      <c r="M447" s="18"/>
      <c r="N447" s="18"/>
      <c r="S447" s="18"/>
    </row>
    <row r="448" spans="5:19" x14ac:dyDescent="0.25">
      <c r="E448" s="16"/>
      <c r="F448" s="16"/>
      <c r="G448" s="17"/>
      <c r="H448" s="18"/>
      <c r="I448" s="26"/>
      <c r="J448" s="19"/>
      <c r="K448" s="18"/>
      <c r="L448" s="18"/>
      <c r="M448" s="18"/>
      <c r="N448" s="18"/>
      <c r="S448" s="18"/>
    </row>
    <row r="449" spans="5:19" x14ac:dyDescent="0.25">
      <c r="E449" s="16"/>
      <c r="F449" s="16"/>
      <c r="G449" s="17"/>
      <c r="H449" s="18"/>
      <c r="I449" s="26"/>
      <c r="J449" s="19"/>
      <c r="K449" s="18"/>
      <c r="L449" s="18"/>
      <c r="M449" s="18"/>
      <c r="N449" s="18"/>
      <c r="S449" s="18"/>
    </row>
    <row r="450" spans="5:19" x14ac:dyDescent="0.25">
      <c r="E450" s="16"/>
      <c r="F450" s="16"/>
      <c r="G450" s="17"/>
      <c r="H450" s="18"/>
      <c r="I450" s="26"/>
      <c r="J450" s="19"/>
      <c r="K450" s="18"/>
      <c r="L450" s="18"/>
      <c r="M450" s="18"/>
      <c r="N450" s="18"/>
      <c r="S450" s="18"/>
    </row>
    <row r="451" spans="5:19" x14ac:dyDescent="0.25">
      <c r="E451" s="16"/>
      <c r="F451" s="16"/>
      <c r="G451" s="17"/>
      <c r="H451" s="18"/>
      <c r="I451" s="26"/>
      <c r="J451" s="19"/>
      <c r="K451" s="18"/>
      <c r="L451" s="18"/>
      <c r="M451" s="18"/>
      <c r="N451" s="18"/>
      <c r="S451" s="18"/>
    </row>
    <row r="452" spans="5:19" x14ac:dyDescent="0.25">
      <c r="E452" s="16"/>
      <c r="F452" s="16"/>
      <c r="G452" s="17"/>
      <c r="H452" s="18"/>
      <c r="I452" s="26"/>
      <c r="J452" s="19"/>
      <c r="K452" s="18"/>
      <c r="L452" s="18"/>
      <c r="M452" s="18"/>
      <c r="N452" s="18"/>
      <c r="S452" s="18"/>
    </row>
    <row r="453" spans="5:19" x14ac:dyDescent="0.25">
      <c r="E453" s="16"/>
      <c r="F453" s="16"/>
      <c r="G453" s="17"/>
      <c r="H453" s="18"/>
      <c r="I453" s="26"/>
      <c r="J453" s="19"/>
      <c r="K453" s="18"/>
      <c r="L453" s="18"/>
      <c r="M453" s="18"/>
      <c r="N453" s="18"/>
      <c r="S453" s="18"/>
    </row>
    <row r="454" spans="5:19" x14ac:dyDescent="0.25">
      <c r="E454" s="16"/>
      <c r="F454" s="16"/>
      <c r="G454" s="17"/>
      <c r="H454" s="18"/>
      <c r="I454" s="26"/>
      <c r="J454" s="19"/>
      <c r="K454" s="18"/>
      <c r="L454" s="18"/>
      <c r="M454" s="18"/>
      <c r="N454" s="18"/>
      <c r="S454" s="18"/>
    </row>
    <row r="455" spans="5:19" x14ac:dyDescent="0.25">
      <c r="E455" s="16"/>
      <c r="F455" s="16"/>
      <c r="G455" s="17"/>
      <c r="H455" s="18"/>
      <c r="I455" s="26"/>
      <c r="J455" s="19"/>
      <c r="K455" s="18"/>
      <c r="L455" s="18"/>
      <c r="M455" s="18"/>
      <c r="N455" s="18"/>
      <c r="S455" s="18"/>
    </row>
    <row r="456" spans="5:19" x14ac:dyDescent="0.25">
      <c r="E456" s="16"/>
      <c r="F456" s="16"/>
      <c r="G456" s="17"/>
      <c r="H456" s="18"/>
      <c r="I456" s="26"/>
      <c r="J456" s="19"/>
      <c r="K456" s="18"/>
      <c r="L456" s="18"/>
      <c r="M456" s="18"/>
      <c r="N456" s="18"/>
      <c r="S456" s="18"/>
    </row>
    <row r="457" spans="5:19" x14ac:dyDescent="0.25">
      <c r="E457" s="16"/>
      <c r="F457" s="16"/>
      <c r="G457" s="17"/>
      <c r="H457" s="18"/>
      <c r="I457" s="26"/>
      <c r="J457" s="19"/>
      <c r="K457" s="18"/>
      <c r="L457" s="18"/>
      <c r="M457" s="18"/>
      <c r="N457" s="18"/>
      <c r="S457" s="18"/>
    </row>
    <row r="458" spans="5:19" x14ac:dyDescent="0.25">
      <c r="E458" s="16"/>
      <c r="F458" s="16"/>
      <c r="G458" s="17"/>
      <c r="H458" s="18"/>
      <c r="I458" s="26"/>
      <c r="J458" s="19"/>
      <c r="K458" s="18"/>
      <c r="L458" s="18"/>
      <c r="M458" s="18"/>
      <c r="N458" s="18"/>
      <c r="S458" s="18"/>
    </row>
    <row r="459" spans="5:19" x14ac:dyDescent="0.25">
      <c r="E459" s="16"/>
      <c r="F459" s="16"/>
      <c r="G459" s="17"/>
      <c r="H459" s="18"/>
      <c r="I459" s="26"/>
      <c r="J459" s="19"/>
      <c r="K459" s="18"/>
      <c r="L459" s="18"/>
      <c r="M459" s="18"/>
      <c r="N459" s="18"/>
      <c r="S459" s="18"/>
    </row>
    <row r="460" spans="5:19" x14ac:dyDescent="0.25">
      <c r="E460" s="16"/>
      <c r="F460" s="16"/>
      <c r="G460" s="17"/>
      <c r="H460" s="18"/>
      <c r="I460" s="26"/>
      <c r="J460" s="19"/>
      <c r="K460" s="18"/>
      <c r="L460" s="18"/>
      <c r="M460" s="18"/>
      <c r="N460" s="18"/>
      <c r="S460" s="18"/>
    </row>
    <row r="461" spans="5:19" x14ac:dyDescent="0.25">
      <c r="E461" s="16"/>
      <c r="F461" s="16"/>
      <c r="G461" s="17"/>
      <c r="H461" s="18"/>
      <c r="I461" s="26"/>
      <c r="J461" s="19"/>
      <c r="K461" s="18"/>
      <c r="L461" s="18"/>
      <c r="M461" s="18"/>
      <c r="N461" s="18"/>
      <c r="S461" s="18"/>
    </row>
    <row r="462" spans="5:19" x14ac:dyDescent="0.25">
      <c r="E462" s="16"/>
      <c r="F462" s="16"/>
      <c r="G462" s="17"/>
      <c r="H462" s="18"/>
      <c r="I462" s="26"/>
      <c r="J462" s="19"/>
      <c r="K462" s="18"/>
      <c r="L462" s="18"/>
      <c r="M462" s="18"/>
      <c r="N462" s="18"/>
      <c r="S462" s="18"/>
    </row>
    <row r="463" spans="5:19" x14ac:dyDescent="0.25">
      <c r="E463" s="16"/>
      <c r="F463" s="16"/>
      <c r="G463" s="17"/>
      <c r="H463" s="18"/>
      <c r="I463" s="26"/>
      <c r="J463" s="19"/>
      <c r="K463" s="18"/>
      <c r="L463" s="18"/>
      <c r="M463" s="18"/>
      <c r="N463" s="18"/>
      <c r="S463" s="18"/>
    </row>
    <row r="464" spans="5:19" x14ac:dyDescent="0.25">
      <c r="E464" s="16"/>
      <c r="F464" s="16"/>
      <c r="G464" s="17"/>
      <c r="H464" s="18"/>
      <c r="I464" s="26"/>
      <c r="J464" s="19"/>
      <c r="K464" s="18"/>
      <c r="L464" s="18"/>
      <c r="M464" s="18"/>
      <c r="N464" s="18"/>
      <c r="S464" s="18"/>
    </row>
    <row r="465" spans="5:19" x14ac:dyDescent="0.25">
      <c r="E465" s="16"/>
      <c r="F465" s="16"/>
      <c r="G465" s="17"/>
      <c r="H465" s="18"/>
      <c r="I465" s="26"/>
      <c r="J465" s="19"/>
      <c r="K465" s="18"/>
      <c r="L465" s="18"/>
      <c r="M465" s="18"/>
      <c r="N465" s="18"/>
      <c r="S465" s="18"/>
    </row>
    <row r="466" spans="5:19" x14ac:dyDescent="0.25">
      <c r="E466" s="16"/>
      <c r="F466" s="16"/>
      <c r="G466" s="17"/>
      <c r="H466" s="18"/>
      <c r="I466" s="26"/>
      <c r="J466" s="19"/>
      <c r="K466" s="18"/>
      <c r="L466" s="18"/>
      <c r="M466" s="18"/>
      <c r="N466" s="18"/>
      <c r="S466" s="18"/>
    </row>
    <row r="467" spans="5:19" x14ac:dyDescent="0.25">
      <c r="E467" s="16"/>
      <c r="F467" s="16"/>
      <c r="G467" s="17"/>
      <c r="H467" s="18"/>
      <c r="I467" s="26"/>
      <c r="J467" s="19"/>
      <c r="K467" s="18"/>
      <c r="L467" s="18"/>
      <c r="M467" s="18"/>
      <c r="N467" s="18"/>
      <c r="S467" s="18"/>
    </row>
    <row r="468" spans="5:19" x14ac:dyDescent="0.25">
      <c r="E468" s="16"/>
      <c r="F468" s="16"/>
      <c r="G468" s="17"/>
      <c r="H468" s="18"/>
      <c r="I468" s="26"/>
      <c r="J468" s="19"/>
      <c r="K468" s="18"/>
      <c r="L468" s="18"/>
      <c r="M468" s="18"/>
      <c r="N468" s="18"/>
      <c r="S468" s="18"/>
    </row>
    <row r="469" spans="5:19" x14ac:dyDescent="0.25">
      <c r="E469" s="16"/>
      <c r="F469" s="16"/>
      <c r="G469" s="17"/>
      <c r="H469" s="18"/>
      <c r="I469" s="26"/>
      <c r="J469" s="19"/>
      <c r="K469" s="18"/>
      <c r="L469" s="18"/>
      <c r="M469" s="18"/>
      <c r="N469" s="18"/>
      <c r="S469" s="18"/>
    </row>
    <row r="470" spans="5:19" x14ac:dyDescent="0.25">
      <c r="E470" s="16"/>
      <c r="F470" s="16"/>
      <c r="G470" s="17"/>
      <c r="H470" s="18"/>
      <c r="I470" s="26"/>
      <c r="J470" s="19"/>
      <c r="K470" s="18"/>
      <c r="L470" s="18"/>
      <c r="M470" s="18"/>
      <c r="N470" s="18"/>
      <c r="S470" s="18"/>
    </row>
    <row r="471" spans="5:19" x14ac:dyDescent="0.25">
      <c r="E471" s="16"/>
      <c r="F471" s="16"/>
      <c r="G471" s="17"/>
      <c r="H471" s="18"/>
      <c r="I471" s="26"/>
      <c r="J471" s="19"/>
      <c r="K471" s="18"/>
      <c r="L471" s="18"/>
      <c r="M471" s="18"/>
      <c r="N471" s="18"/>
      <c r="S471" s="18"/>
    </row>
    <row r="472" spans="5:19" x14ac:dyDescent="0.25">
      <c r="E472" s="16"/>
      <c r="F472" s="16"/>
      <c r="G472" s="17"/>
      <c r="H472" s="18"/>
      <c r="I472" s="26"/>
      <c r="J472" s="19"/>
      <c r="K472" s="18"/>
      <c r="L472" s="18"/>
      <c r="M472" s="18"/>
      <c r="N472" s="18"/>
      <c r="S472" s="18"/>
    </row>
    <row r="473" spans="5:19" x14ac:dyDescent="0.25">
      <c r="E473" s="16"/>
      <c r="F473" s="16"/>
      <c r="G473" s="17"/>
      <c r="H473" s="18"/>
      <c r="I473" s="26"/>
      <c r="J473" s="19"/>
      <c r="K473" s="18"/>
      <c r="L473" s="18"/>
      <c r="M473" s="18"/>
      <c r="N473" s="18"/>
      <c r="S473" s="18"/>
    </row>
    <row r="474" spans="5:19" x14ac:dyDescent="0.25">
      <c r="E474" s="16"/>
      <c r="F474" s="16"/>
      <c r="G474" s="17"/>
      <c r="H474" s="18"/>
      <c r="I474" s="26"/>
      <c r="J474" s="19"/>
      <c r="K474" s="18"/>
      <c r="L474" s="18"/>
      <c r="M474" s="18"/>
      <c r="N474" s="18"/>
      <c r="S474" s="18"/>
    </row>
    <row r="475" spans="5:19" x14ac:dyDescent="0.25">
      <c r="E475" s="16"/>
      <c r="F475" s="16"/>
      <c r="G475" s="17"/>
      <c r="H475" s="18"/>
      <c r="I475" s="26"/>
      <c r="J475" s="19"/>
      <c r="K475" s="18"/>
      <c r="L475" s="18"/>
      <c r="M475" s="18"/>
      <c r="N475" s="18"/>
      <c r="S475" s="18"/>
    </row>
    <row r="476" spans="5:19" x14ac:dyDescent="0.25">
      <c r="E476" s="16"/>
      <c r="F476" s="16"/>
      <c r="G476" s="17"/>
      <c r="H476" s="18"/>
      <c r="I476" s="26"/>
      <c r="J476" s="19"/>
      <c r="K476" s="18"/>
      <c r="L476" s="18"/>
      <c r="M476" s="18"/>
      <c r="N476" s="18"/>
      <c r="S476" s="18"/>
    </row>
    <row r="477" spans="5:19" x14ac:dyDescent="0.25">
      <c r="E477" s="16"/>
      <c r="F477" s="16"/>
      <c r="G477" s="17"/>
      <c r="H477" s="18"/>
      <c r="I477" s="26"/>
      <c r="J477" s="19"/>
      <c r="K477" s="18"/>
      <c r="L477" s="18"/>
      <c r="M477" s="18"/>
      <c r="N477" s="18"/>
      <c r="S477" s="18"/>
    </row>
    <row r="478" spans="5:19" x14ac:dyDescent="0.25">
      <c r="E478" s="16"/>
      <c r="F478" s="16"/>
      <c r="G478" s="17"/>
      <c r="H478" s="18"/>
      <c r="I478" s="26"/>
      <c r="J478" s="19"/>
      <c r="K478" s="18"/>
      <c r="L478" s="18"/>
      <c r="M478" s="18"/>
      <c r="N478" s="18"/>
      <c r="S478" s="18"/>
    </row>
    <row r="479" spans="5:19" x14ac:dyDescent="0.25">
      <c r="E479" s="16"/>
      <c r="F479" s="16"/>
      <c r="G479" s="17"/>
      <c r="H479" s="18"/>
      <c r="I479" s="26"/>
      <c r="J479" s="19"/>
      <c r="K479" s="18"/>
      <c r="L479" s="18"/>
      <c r="M479" s="18"/>
      <c r="N479" s="18"/>
      <c r="S479" s="18"/>
    </row>
    <row r="480" spans="5:19" x14ac:dyDescent="0.25">
      <c r="E480" s="16"/>
      <c r="F480" s="16"/>
      <c r="G480" s="17"/>
      <c r="H480" s="18"/>
      <c r="I480" s="26"/>
      <c r="J480" s="19"/>
      <c r="K480" s="18"/>
      <c r="L480" s="18"/>
      <c r="M480" s="18"/>
      <c r="N480" s="18"/>
      <c r="S480" s="18"/>
    </row>
    <row r="481" spans="5:19" x14ac:dyDescent="0.25">
      <c r="E481" s="16"/>
      <c r="F481" s="16"/>
      <c r="G481" s="17"/>
      <c r="H481" s="18"/>
      <c r="I481" s="26"/>
      <c r="J481" s="19"/>
      <c r="K481" s="18"/>
      <c r="L481" s="18"/>
      <c r="M481" s="18"/>
      <c r="N481" s="18"/>
      <c r="S481" s="18"/>
    </row>
    <row r="482" spans="5:19" x14ac:dyDescent="0.25">
      <c r="E482" s="16"/>
      <c r="F482" s="16"/>
      <c r="G482" s="17"/>
      <c r="H482" s="18"/>
      <c r="I482" s="26"/>
      <c r="J482" s="19"/>
      <c r="K482" s="18"/>
      <c r="L482" s="18"/>
      <c r="M482" s="18"/>
      <c r="N482" s="18"/>
      <c r="S482" s="18"/>
    </row>
    <row r="483" spans="5:19" x14ac:dyDescent="0.25">
      <c r="E483" s="16"/>
      <c r="F483" s="16"/>
      <c r="G483" s="17"/>
      <c r="H483" s="18"/>
      <c r="I483" s="26"/>
      <c r="J483" s="19"/>
      <c r="K483" s="18"/>
      <c r="L483" s="18"/>
      <c r="M483" s="18"/>
      <c r="N483" s="18"/>
      <c r="S483" s="18"/>
    </row>
    <row r="484" spans="5:19" x14ac:dyDescent="0.25">
      <c r="E484" s="16"/>
      <c r="F484" s="16"/>
      <c r="G484" s="17"/>
      <c r="H484" s="18"/>
      <c r="I484" s="26"/>
      <c r="J484" s="19"/>
      <c r="K484" s="18"/>
      <c r="L484" s="18"/>
      <c r="M484" s="18"/>
      <c r="N484" s="18"/>
      <c r="S484" s="18"/>
    </row>
    <row r="485" spans="5:19" x14ac:dyDescent="0.25">
      <c r="E485" s="16"/>
      <c r="F485" s="16"/>
      <c r="G485" s="17"/>
      <c r="H485" s="18"/>
      <c r="I485" s="26"/>
      <c r="J485" s="19"/>
      <c r="K485" s="18"/>
      <c r="L485" s="18"/>
      <c r="M485" s="18"/>
      <c r="N485" s="18"/>
      <c r="S485" s="18"/>
    </row>
    <row r="486" spans="5:19" x14ac:dyDescent="0.25">
      <c r="E486" s="16"/>
      <c r="F486" s="16"/>
      <c r="G486" s="17"/>
      <c r="H486" s="18"/>
      <c r="I486" s="26"/>
      <c r="J486" s="19"/>
      <c r="K486" s="18"/>
      <c r="L486" s="18"/>
      <c r="M486" s="18"/>
      <c r="N486" s="18"/>
      <c r="S486" s="18"/>
    </row>
    <row r="487" spans="5:19" x14ac:dyDescent="0.25">
      <c r="E487" s="16"/>
      <c r="F487" s="16"/>
      <c r="G487" s="17"/>
      <c r="H487" s="18"/>
      <c r="I487" s="26"/>
      <c r="J487" s="19"/>
      <c r="K487" s="18"/>
      <c r="L487" s="18"/>
      <c r="M487" s="18"/>
      <c r="N487" s="18"/>
      <c r="S487" s="18"/>
    </row>
    <row r="488" spans="5:19" x14ac:dyDescent="0.25">
      <c r="E488" s="16"/>
      <c r="F488" s="16"/>
      <c r="G488" s="17"/>
      <c r="H488" s="18"/>
      <c r="I488" s="26"/>
      <c r="J488" s="19"/>
      <c r="K488" s="18"/>
      <c r="L488" s="18"/>
      <c r="M488" s="18"/>
      <c r="N488" s="18"/>
      <c r="S488" s="18"/>
    </row>
    <row r="489" spans="5:19" x14ac:dyDescent="0.25">
      <c r="E489" s="16"/>
      <c r="F489" s="16"/>
      <c r="G489" s="17"/>
      <c r="H489" s="18"/>
      <c r="I489" s="26"/>
      <c r="J489" s="19"/>
      <c r="K489" s="18"/>
      <c r="L489" s="18"/>
      <c r="M489" s="18"/>
      <c r="N489" s="18"/>
      <c r="S489" s="18"/>
    </row>
    <row r="490" spans="5:19" x14ac:dyDescent="0.25">
      <c r="E490" s="16"/>
      <c r="F490" s="16"/>
      <c r="G490" s="17"/>
      <c r="H490" s="18"/>
      <c r="I490" s="26"/>
      <c r="J490" s="19"/>
      <c r="K490" s="18"/>
      <c r="L490" s="18"/>
      <c r="M490" s="18"/>
      <c r="N490" s="18"/>
      <c r="S490" s="18"/>
    </row>
    <row r="491" spans="5:19" x14ac:dyDescent="0.25">
      <c r="E491" s="16"/>
      <c r="F491" s="16"/>
      <c r="G491" s="17"/>
      <c r="H491" s="18"/>
      <c r="I491" s="26"/>
      <c r="J491" s="19"/>
      <c r="K491" s="18"/>
      <c r="L491" s="18"/>
      <c r="M491" s="18"/>
      <c r="N491" s="18"/>
      <c r="S491" s="18"/>
    </row>
    <row r="492" spans="5:19" x14ac:dyDescent="0.25">
      <c r="E492" s="16"/>
      <c r="F492" s="16"/>
      <c r="G492" s="17"/>
      <c r="H492" s="18"/>
      <c r="I492" s="26"/>
      <c r="J492" s="19"/>
      <c r="K492" s="18"/>
      <c r="L492" s="18"/>
      <c r="M492" s="18"/>
      <c r="N492" s="18"/>
      <c r="S492" s="18"/>
    </row>
    <row r="493" spans="5:19" x14ac:dyDescent="0.25">
      <c r="E493" s="16"/>
      <c r="F493" s="16"/>
      <c r="G493" s="17"/>
      <c r="H493" s="18"/>
      <c r="I493" s="26"/>
      <c r="J493" s="19"/>
      <c r="K493" s="18"/>
      <c r="L493" s="18"/>
      <c r="M493" s="18"/>
      <c r="N493" s="18"/>
      <c r="S493" s="18"/>
    </row>
    <row r="494" spans="5:19" x14ac:dyDescent="0.25">
      <c r="E494" s="16"/>
      <c r="F494" s="16"/>
      <c r="G494" s="17"/>
      <c r="H494" s="18"/>
      <c r="I494" s="26"/>
      <c r="J494" s="19"/>
      <c r="K494" s="18"/>
      <c r="L494" s="18"/>
      <c r="M494" s="18"/>
      <c r="N494" s="18"/>
      <c r="S494" s="18"/>
    </row>
    <row r="495" spans="5:19" x14ac:dyDescent="0.25">
      <c r="E495" s="16"/>
      <c r="F495" s="16"/>
      <c r="G495" s="17"/>
      <c r="H495" s="18"/>
      <c r="I495" s="26"/>
      <c r="J495" s="19"/>
      <c r="K495" s="18"/>
      <c r="L495" s="18"/>
      <c r="M495" s="18"/>
      <c r="N495" s="18"/>
      <c r="S495" s="18"/>
    </row>
    <row r="496" spans="5:19" x14ac:dyDescent="0.25">
      <c r="E496" s="16"/>
      <c r="F496" s="16"/>
      <c r="G496" s="17"/>
      <c r="H496" s="18"/>
      <c r="I496" s="26"/>
      <c r="J496" s="19"/>
      <c r="K496" s="18"/>
      <c r="L496" s="18"/>
      <c r="M496" s="18"/>
      <c r="N496" s="18"/>
      <c r="S496" s="18"/>
    </row>
    <row r="497" spans="5:19" x14ac:dyDescent="0.25">
      <c r="E497" s="16"/>
      <c r="F497" s="16"/>
      <c r="G497" s="17"/>
      <c r="H497" s="18"/>
      <c r="I497" s="26"/>
      <c r="J497" s="19"/>
      <c r="K497" s="18"/>
      <c r="L497" s="18"/>
      <c r="M497" s="18"/>
      <c r="N497" s="18"/>
      <c r="S497" s="18"/>
    </row>
    <row r="498" spans="5:19" x14ac:dyDescent="0.25">
      <c r="E498" s="16"/>
      <c r="F498" s="16"/>
      <c r="G498" s="17"/>
      <c r="H498" s="18"/>
      <c r="I498" s="26"/>
      <c r="J498" s="19"/>
      <c r="K498" s="18"/>
      <c r="L498" s="18"/>
      <c r="M498" s="18"/>
      <c r="N498" s="18"/>
      <c r="S498" s="18"/>
    </row>
    <row r="499" spans="5:19" x14ac:dyDescent="0.25">
      <c r="E499" s="16"/>
      <c r="F499" s="16"/>
      <c r="G499" s="17"/>
      <c r="H499" s="18"/>
      <c r="I499" s="26"/>
      <c r="J499" s="19"/>
      <c r="K499" s="18"/>
      <c r="L499" s="18"/>
      <c r="M499" s="18"/>
      <c r="N499" s="18"/>
      <c r="S499" s="18"/>
    </row>
    <row r="500" spans="5:19" x14ac:dyDescent="0.25">
      <c r="E500" s="16"/>
      <c r="F500" s="16"/>
      <c r="G500" s="17"/>
      <c r="H500" s="18"/>
      <c r="I500" s="26"/>
      <c r="J500" s="19"/>
      <c r="K500" s="18"/>
      <c r="L500" s="18"/>
      <c r="M500" s="18"/>
      <c r="N500" s="18"/>
      <c r="S500" s="18"/>
    </row>
    <row r="501" spans="5:19" x14ac:dyDescent="0.25">
      <c r="E501" s="16"/>
      <c r="F501" s="16"/>
      <c r="G501" s="17"/>
      <c r="H501" s="18"/>
      <c r="I501" s="26"/>
      <c r="J501" s="19"/>
      <c r="K501" s="18"/>
      <c r="L501" s="18"/>
      <c r="M501" s="18"/>
      <c r="N501" s="18"/>
      <c r="S501" s="18"/>
    </row>
    <row r="502" spans="5:19" x14ac:dyDescent="0.25">
      <c r="E502" s="16"/>
      <c r="F502" s="16"/>
      <c r="G502" s="17"/>
      <c r="H502" s="18"/>
      <c r="I502" s="26"/>
      <c r="J502" s="19"/>
      <c r="K502" s="18"/>
      <c r="L502" s="18"/>
      <c r="M502" s="18"/>
      <c r="N502" s="18"/>
      <c r="S502" s="18"/>
    </row>
    <row r="503" spans="5:19" x14ac:dyDescent="0.25">
      <c r="E503" s="16"/>
      <c r="F503" s="16"/>
      <c r="G503" s="17"/>
      <c r="H503" s="18"/>
      <c r="I503" s="26"/>
      <c r="J503" s="19"/>
      <c r="K503" s="18"/>
      <c r="L503" s="18"/>
      <c r="M503" s="18"/>
      <c r="N503" s="18"/>
      <c r="S503" s="18"/>
    </row>
    <row r="504" spans="5:19" x14ac:dyDescent="0.25">
      <c r="E504" s="16"/>
      <c r="F504" s="16"/>
      <c r="G504" s="17"/>
      <c r="H504" s="18"/>
      <c r="I504" s="26"/>
      <c r="J504" s="19"/>
      <c r="K504" s="18"/>
      <c r="L504" s="18"/>
      <c r="M504" s="18"/>
      <c r="N504" s="18"/>
      <c r="S504" s="18"/>
    </row>
    <row r="505" spans="5:19" x14ac:dyDescent="0.25">
      <c r="E505" s="16"/>
      <c r="F505" s="16"/>
      <c r="G505" s="17"/>
      <c r="H505" s="18"/>
      <c r="I505" s="26"/>
      <c r="J505" s="19"/>
      <c r="K505" s="18"/>
      <c r="L505" s="18"/>
      <c r="M505" s="18"/>
      <c r="N505" s="18"/>
      <c r="S505" s="18"/>
    </row>
    <row r="506" spans="5:19" x14ac:dyDescent="0.25">
      <c r="E506" s="16"/>
      <c r="F506" s="16"/>
      <c r="G506" s="17"/>
      <c r="H506" s="18"/>
      <c r="I506" s="26"/>
      <c r="J506" s="19"/>
      <c r="K506" s="18"/>
      <c r="L506" s="18"/>
      <c r="M506" s="18"/>
      <c r="N506" s="18"/>
      <c r="S506" s="18"/>
    </row>
    <row r="507" spans="5:19" x14ac:dyDescent="0.25">
      <c r="E507" s="16"/>
      <c r="F507" s="16"/>
      <c r="G507" s="17"/>
      <c r="H507" s="18"/>
      <c r="I507" s="26"/>
      <c r="J507" s="19"/>
      <c r="K507" s="18"/>
      <c r="L507" s="18"/>
      <c r="M507" s="18"/>
      <c r="N507" s="18"/>
      <c r="S507" s="18"/>
    </row>
    <row r="508" spans="5:19" x14ac:dyDescent="0.25">
      <c r="E508" s="16"/>
      <c r="F508" s="16"/>
      <c r="G508" s="17"/>
      <c r="H508" s="18"/>
      <c r="I508" s="26"/>
      <c r="J508" s="19"/>
      <c r="K508" s="18"/>
      <c r="L508" s="18"/>
      <c r="M508" s="18"/>
      <c r="N508" s="18"/>
      <c r="S508" s="18"/>
    </row>
    <row r="509" spans="5:19" x14ac:dyDescent="0.25">
      <c r="E509" s="16"/>
      <c r="F509" s="16"/>
      <c r="G509" s="17"/>
      <c r="H509" s="18"/>
      <c r="I509" s="26"/>
      <c r="J509" s="19"/>
      <c r="K509" s="18"/>
      <c r="L509" s="18"/>
      <c r="M509" s="18"/>
      <c r="N509" s="18"/>
      <c r="S509" s="18"/>
    </row>
    <row r="510" spans="5:19" x14ac:dyDescent="0.25">
      <c r="E510" s="16"/>
      <c r="F510" s="16"/>
      <c r="G510" s="17"/>
      <c r="H510" s="18"/>
      <c r="I510" s="26"/>
      <c r="J510" s="19"/>
      <c r="K510" s="18"/>
      <c r="L510" s="18"/>
      <c r="M510" s="18"/>
      <c r="N510" s="18"/>
      <c r="S510" s="18"/>
    </row>
    <row r="511" spans="5:19" x14ac:dyDescent="0.25">
      <c r="E511" s="16"/>
      <c r="F511" s="16"/>
      <c r="G511" s="17"/>
      <c r="H511" s="18"/>
      <c r="I511" s="26"/>
      <c r="J511" s="19"/>
      <c r="K511" s="18"/>
      <c r="L511" s="18"/>
      <c r="M511" s="18"/>
      <c r="N511" s="18"/>
      <c r="S511" s="18"/>
    </row>
    <row r="512" spans="5:19" x14ac:dyDescent="0.25">
      <c r="E512" s="16"/>
      <c r="F512" s="16"/>
      <c r="G512" s="17"/>
      <c r="H512" s="18"/>
      <c r="I512" s="26"/>
      <c r="J512" s="19"/>
      <c r="K512" s="18"/>
      <c r="L512" s="18"/>
      <c r="M512" s="18"/>
      <c r="N512" s="18"/>
      <c r="S512" s="18"/>
    </row>
    <row r="513" spans="5:19" x14ac:dyDescent="0.25">
      <c r="E513" s="16"/>
      <c r="F513" s="16"/>
      <c r="G513" s="17"/>
      <c r="H513" s="18"/>
      <c r="I513" s="26"/>
      <c r="J513" s="19"/>
      <c r="K513" s="18"/>
      <c r="L513" s="18"/>
      <c r="M513" s="18"/>
      <c r="N513" s="18"/>
      <c r="S513" s="18"/>
    </row>
    <row r="514" spans="5:19" x14ac:dyDescent="0.25">
      <c r="E514" s="16"/>
      <c r="F514" s="16"/>
      <c r="G514" s="17"/>
      <c r="H514" s="18"/>
      <c r="I514" s="26"/>
      <c r="J514" s="19"/>
      <c r="K514" s="18"/>
      <c r="L514" s="18"/>
      <c r="M514" s="18"/>
      <c r="N514" s="18"/>
      <c r="S514" s="18"/>
    </row>
    <row r="515" spans="5:19" x14ac:dyDescent="0.25">
      <c r="E515" s="16"/>
      <c r="F515" s="16"/>
      <c r="G515" s="17"/>
      <c r="H515" s="18"/>
      <c r="I515" s="26"/>
      <c r="J515" s="19"/>
      <c r="K515" s="18"/>
      <c r="L515" s="18"/>
      <c r="M515" s="18"/>
      <c r="N515" s="18"/>
      <c r="S515" s="18"/>
    </row>
    <row r="516" spans="5:19" x14ac:dyDescent="0.25">
      <c r="E516" s="16"/>
      <c r="F516" s="16"/>
      <c r="G516" s="17"/>
      <c r="H516" s="18"/>
      <c r="I516" s="26"/>
      <c r="J516" s="19"/>
      <c r="K516" s="18"/>
      <c r="L516" s="18"/>
      <c r="M516" s="18"/>
      <c r="N516" s="18"/>
      <c r="S516" s="18"/>
    </row>
    <row r="517" spans="5:19" x14ac:dyDescent="0.25">
      <c r="E517" s="16"/>
      <c r="F517" s="16"/>
      <c r="G517" s="17"/>
      <c r="H517" s="18"/>
      <c r="I517" s="26"/>
      <c r="J517" s="19"/>
      <c r="K517" s="18"/>
      <c r="L517" s="18"/>
      <c r="M517" s="18"/>
      <c r="N517" s="18"/>
      <c r="S517" s="18"/>
    </row>
    <row r="518" spans="5:19" x14ac:dyDescent="0.25">
      <c r="E518" s="16"/>
      <c r="F518" s="16"/>
      <c r="G518" s="17"/>
      <c r="H518" s="18"/>
      <c r="I518" s="26"/>
      <c r="J518" s="19"/>
      <c r="K518" s="18"/>
      <c r="L518" s="18"/>
      <c r="M518" s="18"/>
      <c r="N518" s="18"/>
      <c r="S518" s="18"/>
    </row>
    <row r="519" spans="5:19" x14ac:dyDescent="0.25">
      <c r="E519" s="16"/>
      <c r="F519" s="16"/>
      <c r="G519" s="17"/>
      <c r="H519" s="18"/>
      <c r="I519" s="26"/>
      <c r="J519" s="19"/>
      <c r="K519" s="18"/>
      <c r="L519" s="18"/>
      <c r="M519" s="18"/>
      <c r="N519" s="18"/>
      <c r="S519" s="18"/>
    </row>
    <row r="520" spans="5:19" x14ac:dyDescent="0.25">
      <c r="E520" s="16"/>
      <c r="F520" s="16"/>
      <c r="G520" s="17"/>
      <c r="H520" s="18"/>
      <c r="I520" s="26"/>
      <c r="J520" s="19"/>
      <c r="K520" s="18"/>
      <c r="L520" s="18"/>
      <c r="M520" s="18"/>
      <c r="N520" s="18"/>
      <c r="S520" s="18"/>
    </row>
    <row r="521" spans="5:19" x14ac:dyDescent="0.25">
      <c r="E521" s="16"/>
      <c r="F521" s="16"/>
      <c r="G521" s="17"/>
      <c r="H521" s="18"/>
      <c r="I521" s="26"/>
      <c r="J521" s="19"/>
      <c r="K521" s="18"/>
      <c r="L521" s="18"/>
      <c r="M521" s="18"/>
      <c r="N521" s="18"/>
      <c r="S521" s="18"/>
    </row>
    <row r="522" spans="5:19" x14ac:dyDescent="0.25">
      <c r="E522" s="16"/>
      <c r="F522" s="16"/>
      <c r="G522" s="17"/>
      <c r="H522" s="18"/>
      <c r="I522" s="26"/>
      <c r="J522" s="19"/>
      <c r="K522" s="18"/>
      <c r="L522" s="18"/>
      <c r="M522" s="18"/>
      <c r="N522" s="18"/>
      <c r="S522" s="18"/>
    </row>
    <row r="523" spans="5:19" x14ac:dyDescent="0.25">
      <c r="E523" s="16"/>
      <c r="F523" s="16"/>
      <c r="G523" s="17"/>
      <c r="H523" s="18"/>
      <c r="I523" s="26"/>
      <c r="J523" s="19"/>
      <c r="K523" s="18"/>
      <c r="L523" s="18"/>
      <c r="M523" s="18"/>
      <c r="N523" s="18"/>
      <c r="S523" s="18"/>
    </row>
    <row r="524" spans="5:19" x14ac:dyDescent="0.25">
      <c r="E524" s="16"/>
      <c r="F524" s="16"/>
      <c r="G524" s="17"/>
      <c r="H524" s="18"/>
      <c r="I524" s="26"/>
      <c r="J524" s="19"/>
      <c r="K524" s="18"/>
      <c r="L524" s="18"/>
      <c r="M524" s="18"/>
      <c r="N524" s="18"/>
      <c r="S524" s="18"/>
    </row>
    <row r="525" spans="5:19" x14ac:dyDescent="0.25">
      <c r="E525" s="16"/>
      <c r="F525" s="16"/>
      <c r="G525" s="17"/>
      <c r="H525" s="18"/>
      <c r="I525" s="26"/>
      <c r="J525" s="19"/>
      <c r="K525" s="18"/>
      <c r="L525" s="18"/>
      <c r="M525" s="18"/>
      <c r="N525" s="18"/>
      <c r="S525" s="18"/>
    </row>
    <row r="526" spans="5:19" x14ac:dyDescent="0.25">
      <c r="E526" s="16"/>
      <c r="F526" s="16"/>
      <c r="G526" s="17"/>
      <c r="H526" s="18"/>
      <c r="I526" s="26"/>
      <c r="J526" s="19"/>
      <c r="K526" s="18"/>
      <c r="L526" s="18"/>
      <c r="M526" s="18"/>
      <c r="N526" s="18"/>
      <c r="S526" s="18"/>
    </row>
    <row r="527" spans="5:19" x14ac:dyDescent="0.25">
      <c r="E527" s="16"/>
      <c r="F527" s="16"/>
      <c r="G527" s="17"/>
      <c r="H527" s="18"/>
      <c r="I527" s="26"/>
      <c r="J527" s="19"/>
      <c r="K527" s="18"/>
      <c r="L527" s="18"/>
      <c r="M527" s="18"/>
      <c r="N527" s="18"/>
      <c r="S527" s="18"/>
    </row>
    <row r="528" spans="5:19" x14ac:dyDescent="0.25">
      <c r="E528" s="16"/>
      <c r="F528" s="16"/>
      <c r="G528" s="17"/>
      <c r="H528" s="18"/>
      <c r="I528" s="26"/>
      <c r="J528" s="19"/>
      <c r="K528" s="18"/>
      <c r="L528" s="18"/>
      <c r="M528" s="18"/>
      <c r="N528" s="18"/>
      <c r="S528" s="18"/>
    </row>
    <row r="529" spans="5:19" x14ac:dyDescent="0.25">
      <c r="E529" s="16"/>
      <c r="F529" s="16"/>
      <c r="G529" s="17"/>
      <c r="H529" s="18"/>
      <c r="I529" s="26"/>
      <c r="J529" s="19"/>
      <c r="K529" s="18"/>
      <c r="L529" s="18"/>
      <c r="M529" s="18"/>
      <c r="N529" s="18"/>
      <c r="S529" s="18"/>
    </row>
    <row r="530" spans="5:19" x14ac:dyDescent="0.25">
      <c r="E530" s="16"/>
      <c r="F530" s="16"/>
      <c r="G530" s="17"/>
      <c r="H530" s="18"/>
      <c r="I530" s="26"/>
      <c r="J530" s="19"/>
      <c r="K530" s="18"/>
      <c r="L530" s="18"/>
      <c r="M530" s="18"/>
      <c r="N530" s="18"/>
      <c r="S530" s="18"/>
    </row>
    <row r="531" spans="5:19" x14ac:dyDescent="0.25">
      <c r="E531" s="16"/>
      <c r="F531" s="16"/>
      <c r="G531" s="17"/>
      <c r="H531" s="18"/>
      <c r="I531" s="26"/>
      <c r="J531" s="19"/>
      <c r="K531" s="18"/>
      <c r="L531" s="18"/>
      <c r="M531" s="18"/>
      <c r="N531" s="18"/>
      <c r="S531" s="18"/>
    </row>
    <row r="532" spans="5:19" x14ac:dyDescent="0.25">
      <c r="E532" s="16"/>
      <c r="F532" s="16"/>
      <c r="G532" s="17"/>
      <c r="H532" s="18"/>
      <c r="I532" s="26"/>
      <c r="J532" s="19"/>
      <c r="K532" s="18"/>
      <c r="L532" s="18"/>
      <c r="M532" s="18"/>
      <c r="N532" s="18"/>
      <c r="S532" s="18"/>
    </row>
    <row r="533" spans="5:19" x14ac:dyDescent="0.25">
      <c r="E533" s="16"/>
      <c r="F533" s="16"/>
      <c r="G533" s="17"/>
      <c r="H533" s="18"/>
      <c r="I533" s="26"/>
      <c r="J533" s="19"/>
      <c r="K533" s="18"/>
      <c r="L533" s="18"/>
      <c r="M533" s="18"/>
      <c r="N533" s="18"/>
      <c r="S533" s="18"/>
    </row>
    <row r="534" spans="5:19" x14ac:dyDescent="0.25">
      <c r="E534" s="16"/>
      <c r="F534" s="16"/>
      <c r="G534" s="17"/>
      <c r="H534" s="18"/>
      <c r="I534" s="26"/>
      <c r="J534" s="19"/>
      <c r="K534" s="18"/>
      <c r="L534" s="18"/>
      <c r="M534" s="18"/>
      <c r="N534" s="18"/>
      <c r="S534" s="18"/>
    </row>
    <row r="535" spans="5:19" x14ac:dyDescent="0.25">
      <c r="E535" s="16"/>
      <c r="F535" s="16"/>
      <c r="G535" s="17"/>
      <c r="H535" s="18"/>
      <c r="I535" s="26"/>
      <c r="J535" s="19"/>
      <c r="K535" s="18"/>
      <c r="L535" s="18"/>
      <c r="M535" s="18"/>
      <c r="N535" s="18"/>
      <c r="S535" s="18"/>
    </row>
    <row r="536" spans="5:19" x14ac:dyDescent="0.25">
      <c r="E536" s="16"/>
      <c r="F536" s="16"/>
      <c r="G536" s="17"/>
      <c r="H536" s="18"/>
      <c r="I536" s="26"/>
      <c r="J536" s="19"/>
      <c r="K536" s="18"/>
      <c r="L536" s="18"/>
      <c r="M536" s="18"/>
      <c r="N536" s="18"/>
      <c r="S536" s="18"/>
    </row>
    <row r="537" spans="5:19" x14ac:dyDescent="0.25">
      <c r="E537" s="16"/>
      <c r="F537" s="16"/>
      <c r="G537" s="17"/>
      <c r="H537" s="18"/>
      <c r="I537" s="26"/>
      <c r="J537" s="19"/>
      <c r="K537" s="18"/>
      <c r="L537" s="18"/>
      <c r="M537" s="18"/>
      <c r="N537" s="18"/>
      <c r="S537" s="18"/>
    </row>
    <row r="538" spans="5:19" x14ac:dyDescent="0.25">
      <c r="E538" s="16"/>
      <c r="F538" s="16"/>
      <c r="G538" s="17"/>
      <c r="H538" s="18"/>
      <c r="I538" s="26"/>
      <c r="J538" s="19"/>
      <c r="K538" s="18"/>
      <c r="L538" s="18"/>
      <c r="M538" s="18"/>
      <c r="N538" s="18"/>
      <c r="S538" s="18"/>
    </row>
    <row r="539" spans="5:19" x14ac:dyDescent="0.25">
      <c r="E539" s="16"/>
      <c r="F539" s="16"/>
      <c r="G539" s="17"/>
      <c r="H539" s="18"/>
      <c r="I539" s="26"/>
      <c r="J539" s="19"/>
      <c r="K539" s="18"/>
      <c r="L539" s="18"/>
      <c r="M539" s="18"/>
      <c r="N539" s="18"/>
      <c r="S539" s="18"/>
    </row>
    <row r="540" spans="5:19" x14ac:dyDescent="0.25">
      <c r="E540" s="16"/>
      <c r="F540" s="16"/>
      <c r="G540" s="17"/>
      <c r="H540" s="18"/>
      <c r="I540" s="26"/>
      <c r="J540" s="19"/>
      <c r="K540" s="18"/>
      <c r="L540" s="18"/>
      <c r="M540" s="18"/>
      <c r="N540" s="18"/>
      <c r="S540" s="18"/>
    </row>
    <row r="541" spans="5:19" x14ac:dyDescent="0.25">
      <c r="E541" s="16"/>
      <c r="F541" s="16"/>
      <c r="G541" s="17"/>
      <c r="H541" s="18"/>
      <c r="I541" s="26"/>
      <c r="J541" s="19"/>
      <c r="K541" s="18"/>
      <c r="L541" s="18"/>
      <c r="M541" s="18"/>
      <c r="N541" s="18"/>
      <c r="S541" s="18"/>
    </row>
    <row r="542" spans="5:19" x14ac:dyDescent="0.25">
      <c r="E542" s="16"/>
      <c r="F542" s="16"/>
      <c r="G542" s="17"/>
      <c r="H542" s="18"/>
      <c r="I542" s="26"/>
      <c r="J542" s="19"/>
      <c r="K542" s="18"/>
      <c r="L542" s="18"/>
      <c r="M542" s="18"/>
      <c r="N542" s="18"/>
      <c r="S542" s="18"/>
    </row>
    <row r="543" spans="5:19" x14ac:dyDescent="0.25">
      <c r="E543" s="16"/>
      <c r="F543" s="16"/>
      <c r="G543" s="17"/>
      <c r="H543" s="18"/>
      <c r="I543" s="26"/>
      <c r="J543" s="19"/>
      <c r="K543" s="18"/>
      <c r="L543" s="18"/>
      <c r="M543" s="18"/>
      <c r="N543" s="18"/>
      <c r="S543" s="18"/>
    </row>
    <row r="544" spans="5:19" x14ac:dyDescent="0.25">
      <c r="E544" s="16"/>
      <c r="F544" s="16"/>
      <c r="G544" s="17"/>
      <c r="H544" s="18"/>
      <c r="I544" s="26"/>
      <c r="J544" s="19"/>
      <c r="K544" s="18"/>
      <c r="L544" s="18"/>
      <c r="M544" s="18"/>
      <c r="N544" s="18"/>
      <c r="S544" s="18"/>
    </row>
    <row r="545" spans="5:19" x14ac:dyDescent="0.25">
      <c r="E545" s="16"/>
      <c r="F545" s="16"/>
      <c r="G545" s="17"/>
      <c r="H545" s="18"/>
      <c r="I545" s="26"/>
      <c r="J545" s="19"/>
      <c r="K545" s="18"/>
      <c r="L545" s="18"/>
      <c r="M545" s="18"/>
      <c r="N545" s="18"/>
      <c r="S545" s="18"/>
    </row>
    <row r="546" spans="5:19" x14ac:dyDescent="0.25">
      <c r="E546" s="16"/>
      <c r="F546" s="16"/>
      <c r="G546" s="17"/>
      <c r="H546" s="18"/>
      <c r="I546" s="26"/>
      <c r="J546" s="19"/>
      <c r="K546" s="18"/>
      <c r="L546" s="18"/>
      <c r="M546" s="18"/>
      <c r="N546" s="18"/>
      <c r="S546" s="18"/>
    </row>
    <row r="547" spans="5:19" x14ac:dyDescent="0.25">
      <c r="E547" s="16"/>
      <c r="F547" s="16"/>
      <c r="G547" s="17"/>
      <c r="H547" s="18"/>
      <c r="I547" s="26"/>
      <c r="J547" s="19"/>
      <c r="K547" s="18"/>
      <c r="L547" s="18"/>
      <c r="M547" s="18"/>
      <c r="N547" s="18"/>
      <c r="Q547" s="18"/>
      <c r="S547" s="18"/>
    </row>
    <row r="548" spans="5:19" x14ac:dyDescent="0.25">
      <c r="E548" s="16"/>
      <c r="F548" s="16"/>
      <c r="G548" s="17"/>
      <c r="H548" s="18"/>
      <c r="I548" s="26"/>
      <c r="J548" s="19"/>
      <c r="K548" s="18"/>
      <c r="L548" s="18"/>
      <c r="M548" s="18"/>
      <c r="N548" s="18"/>
      <c r="S548" s="18"/>
    </row>
    <row r="549" spans="5:19" x14ac:dyDescent="0.25">
      <c r="E549" s="16"/>
      <c r="F549" s="16"/>
      <c r="G549" s="17"/>
      <c r="H549" s="18"/>
      <c r="I549" s="26"/>
      <c r="J549" s="19"/>
      <c r="K549" s="18"/>
      <c r="L549" s="18"/>
      <c r="M549" s="18"/>
      <c r="N549" s="18"/>
      <c r="S549" s="18"/>
    </row>
    <row r="550" spans="5:19" x14ac:dyDescent="0.25">
      <c r="E550" s="16"/>
      <c r="F550" s="16"/>
      <c r="G550" s="17"/>
      <c r="H550" s="18"/>
      <c r="I550" s="26"/>
      <c r="J550" s="19"/>
      <c r="K550" s="18"/>
      <c r="L550" s="18"/>
      <c r="M550" s="18"/>
      <c r="N550" s="18"/>
      <c r="S550" s="18"/>
    </row>
    <row r="551" spans="5:19" x14ac:dyDescent="0.25">
      <c r="E551" s="16"/>
      <c r="F551" s="16"/>
      <c r="G551" s="17"/>
      <c r="H551" s="18"/>
      <c r="I551" s="26"/>
      <c r="J551" s="19"/>
      <c r="K551" s="18"/>
      <c r="L551" s="18"/>
      <c r="M551" s="18"/>
      <c r="N551" s="18"/>
      <c r="S551" s="18"/>
    </row>
    <row r="552" spans="5:19" x14ac:dyDescent="0.25">
      <c r="E552" s="16"/>
      <c r="F552" s="16"/>
      <c r="G552" s="17"/>
      <c r="H552" s="18"/>
      <c r="I552" s="26"/>
      <c r="J552" s="19"/>
      <c r="K552" s="18"/>
      <c r="L552" s="18"/>
      <c r="M552" s="18"/>
      <c r="N552" s="18"/>
      <c r="S552" s="18"/>
    </row>
    <row r="553" spans="5:19" x14ac:dyDescent="0.25">
      <c r="E553" s="16"/>
      <c r="F553" s="16"/>
      <c r="G553" s="17"/>
      <c r="H553" s="18"/>
      <c r="I553" s="26"/>
      <c r="J553" s="19"/>
      <c r="K553" s="18"/>
      <c r="L553" s="18"/>
      <c r="M553" s="18"/>
      <c r="N553" s="18"/>
      <c r="S553" s="18"/>
    </row>
    <row r="554" spans="5:19" x14ac:dyDescent="0.25">
      <c r="E554" s="16"/>
      <c r="F554" s="16"/>
      <c r="G554" s="17"/>
      <c r="H554" s="18"/>
      <c r="I554" s="26"/>
      <c r="J554" s="19"/>
      <c r="K554" s="18"/>
      <c r="L554" s="18"/>
      <c r="M554" s="18"/>
      <c r="N554" s="18"/>
      <c r="S554" s="18"/>
    </row>
    <row r="555" spans="5:19" x14ac:dyDescent="0.25">
      <c r="E555" s="16"/>
      <c r="F555" s="16"/>
      <c r="G555" s="17"/>
      <c r="H555" s="18"/>
      <c r="I555" s="26"/>
      <c r="J555" s="19"/>
      <c r="K555" s="18"/>
      <c r="L555" s="18"/>
      <c r="M555" s="18"/>
      <c r="N555" s="18"/>
      <c r="S555" s="18"/>
    </row>
    <row r="556" spans="5:19" x14ac:dyDescent="0.25">
      <c r="E556" s="16"/>
      <c r="F556" s="16"/>
      <c r="G556" s="17"/>
      <c r="H556" s="18"/>
      <c r="I556" s="26"/>
      <c r="J556" s="19"/>
      <c r="K556" s="18"/>
      <c r="L556" s="18"/>
      <c r="M556" s="18"/>
      <c r="N556" s="18"/>
      <c r="S556" s="18"/>
    </row>
    <row r="557" spans="5:19" x14ac:dyDescent="0.25">
      <c r="E557" s="16"/>
      <c r="F557" s="16"/>
      <c r="G557" s="17"/>
      <c r="H557" s="18"/>
      <c r="I557" s="26"/>
      <c r="J557" s="19"/>
      <c r="K557" s="18"/>
      <c r="L557" s="18"/>
      <c r="M557" s="18"/>
      <c r="N557" s="18"/>
      <c r="S557" s="18"/>
    </row>
    <row r="558" spans="5:19" x14ac:dyDescent="0.25">
      <c r="E558" s="16"/>
      <c r="F558" s="16"/>
      <c r="G558" s="17"/>
      <c r="H558" s="18"/>
      <c r="I558" s="26"/>
      <c r="J558" s="19"/>
      <c r="K558" s="18"/>
      <c r="L558" s="18"/>
      <c r="M558" s="18"/>
      <c r="N558" s="18"/>
      <c r="S558" s="18"/>
    </row>
    <row r="559" spans="5:19" x14ac:dyDescent="0.25">
      <c r="E559" s="16"/>
      <c r="F559" s="16"/>
      <c r="G559" s="17"/>
      <c r="H559" s="18"/>
      <c r="I559" s="26"/>
      <c r="J559" s="19"/>
      <c r="K559" s="18"/>
      <c r="L559" s="18"/>
      <c r="M559" s="18"/>
      <c r="N559" s="18"/>
      <c r="S559" s="18"/>
    </row>
    <row r="560" spans="5:19" x14ac:dyDescent="0.25">
      <c r="E560" s="16"/>
      <c r="F560" s="16"/>
      <c r="G560" s="17"/>
      <c r="H560" s="18"/>
      <c r="I560" s="26"/>
      <c r="J560" s="19"/>
      <c r="K560" s="18"/>
      <c r="L560" s="18"/>
      <c r="M560" s="18"/>
      <c r="N560" s="18"/>
      <c r="S560" s="18"/>
    </row>
    <row r="561" spans="5:19" x14ac:dyDescent="0.25">
      <c r="E561" s="16"/>
      <c r="F561" s="16"/>
      <c r="G561" s="17"/>
      <c r="H561" s="18"/>
      <c r="I561" s="26"/>
      <c r="J561" s="19"/>
      <c r="K561" s="18"/>
      <c r="L561" s="18"/>
      <c r="M561" s="18"/>
      <c r="N561" s="18"/>
      <c r="S561" s="18"/>
    </row>
    <row r="562" spans="5:19" x14ac:dyDescent="0.25">
      <c r="E562" s="16"/>
      <c r="F562" s="16"/>
      <c r="G562" s="17"/>
      <c r="H562" s="18"/>
      <c r="I562" s="26"/>
      <c r="J562" s="19"/>
      <c r="K562" s="18"/>
      <c r="L562" s="18"/>
      <c r="M562" s="18"/>
      <c r="N562" s="18"/>
      <c r="S562" s="18"/>
    </row>
    <row r="563" spans="5:19" x14ac:dyDescent="0.25">
      <c r="E563" s="16"/>
      <c r="F563" s="16"/>
      <c r="G563" s="17"/>
      <c r="H563" s="18"/>
      <c r="I563" s="26"/>
      <c r="J563" s="19"/>
      <c r="K563" s="18"/>
      <c r="L563" s="18"/>
      <c r="M563" s="18"/>
      <c r="N563" s="18"/>
      <c r="S563" s="18"/>
    </row>
    <row r="564" spans="5:19" x14ac:dyDescent="0.25">
      <c r="E564" s="16"/>
      <c r="F564" s="16"/>
      <c r="G564" s="17"/>
      <c r="H564" s="18"/>
      <c r="I564" s="26"/>
      <c r="J564" s="19"/>
      <c r="K564" s="18"/>
      <c r="L564" s="18"/>
      <c r="M564" s="18"/>
      <c r="N564" s="18"/>
      <c r="S564" s="18"/>
    </row>
    <row r="565" spans="5:19" x14ac:dyDescent="0.25">
      <c r="E565" s="16"/>
      <c r="F565" s="16"/>
      <c r="G565" s="17"/>
      <c r="H565" s="18"/>
      <c r="I565" s="26"/>
      <c r="J565" s="19"/>
      <c r="K565" s="18"/>
      <c r="L565" s="18"/>
      <c r="M565" s="18"/>
      <c r="N565" s="18"/>
      <c r="S565" s="18"/>
    </row>
    <row r="566" spans="5:19" x14ac:dyDescent="0.25">
      <c r="E566" s="16"/>
      <c r="F566" s="16"/>
      <c r="G566" s="17"/>
      <c r="H566" s="18"/>
      <c r="I566" s="26"/>
      <c r="J566" s="19"/>
      <c r="K566" s="18"/>
      <c r="L566" s="18"/>
      <c r="M566" s="18"/>
      <c r="N566" s="18"/>
      <c r="S566" s="18"/>
    </row>
    <row r="567" spans="5:19" x14ac:dyDescent="0.25">
      <c r="E567" s="16"/>
      <c r="F567" s="16"/>
      <c r="G567" s="17"/>
      <c r="H567" s="18"/>
      <c r="I567" s="26"/>
      <c r="J567" s="19"/>
      <c r="K567" s="18"/>
      <c r="L567" s="18"/>
      <c r="M567" s="18"/>
      <c r="N567" s="18"/>
      <c r="S567" s="18"/>
    </row>
    <row r="568" spans="5:19" x14ac:dyDescent="0.25">
      <c r="E568" s="16"/>
      <c r="F568" s="16"/>
      <c r="G568" s="17"/>
      <c r="H568" s="18"/>
      <c r="I568" s="26"/>
      <c r="J568" s="19"/>
      <c r="K568" s="18"/>
      <c r="L568" s="18"/>
      <c r="M568" s="18"/>
      <c r="N568" s="18"/>
      <c r="S568" s="18"/>
    </row>
    <row r="569" spans="5:19" x14ac:dyDescent="0.25">
      <c r="E569" s="16"/>
      <c r="F569" s="16"/>
      <c r="G569" s="17"/>
      <c r="H569" s="18"/>
      <c r="I569" s="26"/>
      <c r="J569" s="19"/>
      <c r="K569" s="18"/>
      <c r="L569" s="18"/>
      <c r="M569" s="18"/>
      <c r="N569" s="18"/>
      <c r="S569" s="18"/>
    </row>
    <row r="570" spans="5:19" x14ac:dyDescent="0.25">
      <c r="E570" s="16"/>
      <c r="F570" s="16"/>
      <c r="G570" s="17"/>
      <c r="H570" s="18"/>
      <c r="I570" s="26"/>
      <c r="J570" s="19"/>
      <c r="K570" s="18"/>
      <c r="L570" s="18"/>
      <c r="M570" s="18"/>
      <c r="N570" s="18"/>
      <c r="S570" s="18"/>
    </row>
    <row r="571" spans="5:19" x14ac:dyDescent="0.25">
      <c r="E571" s="16"/>
      <c r="F571" s="16"/>
      <c r="G571" s="17"/>
      <c r="H571" s="18"/>
      <c r="I571" s="26"/>
      <c r="J571" s="19"/>
      <c r="K571" s="18"/>
      <c r="L571" s="18"/>
      <c r="M571" s="18"/>
      <c r="N571" s="18"/>
      <c r="S571" s="18"/>
    </row>
    <row r="572" spans="5:19" x14ac:dyDescent="0.25">
      <c r="E572" s="16"/>
      <c r="F572" s="16"/>
      <c r="G572" s="17"/>
      <c r="H572" s="18"/>
      <c r="I572" s="26"/>
      <c r="J572" s="19"/>
      <c r="K572" s="18"/>
      <c r="L572" s="18"/>
      <c r="M572" s="18"/>
      <c r="N572" s="18"/>
      <c r="S572" s="18"/>
    </row>
    <row r="573" spans="5:19" x14ac:dyDescent="0.25">
      <c r="E573" s="16"/>
      <c r="F573" s="16"/>
      <c r="G573" s="17"/>
      <c r="H573" s="18"/>
      <c r="I573" s="26"/>
      <c r="J573" s="19"/>
      <c r="K573" s="18"/>
      <c r="L573" s="18"/>
      <c r="M573" s="18"/>
      <c r="N573" s="18"/>
      <c r="S573" s="18"/>
    </row>
    <row r="574" spans="5:19" x14ac:dyDescent="0.25">
      <c r="E574" s="16"/>
      <c r="F574" s="16"/>
      <c r="G574" s="17"/>
      <c r="H574" s="18"/>
      <c r="I574" s="26"/>
      <c r="J574" s="19"/>
      <c r="K574" s="18"/>
      <c r="L574" s="18"/>
      <c r="M574" s="18"/>
      <c r="N574" s="18"/>
      <c r="Q574" s="18"/>
      <c r="S574" s="18"/>
    </row>
    <row r="575" spans="5:19" x14ac:dyDescent="0.25">
      <c r="E575" s="16"/>
      <c r="F575" s="16"/>
      <c r="G575" s="17"/>
      <c r="H575" s="18"/>
      <c r="I575" s="26"/>
      <c r="J575" s="19"/>
      <c r="K575" s="18"/>
      <c r="L575" s="18"/>
      <c r="M575" s="18"/>
      <c r="N575" s="18"/>
      <c r="S575" s="18"/>
    </row>
    <row r="576" spans="5:19" x14ac:dyDescent="0.25">
      <c r="E576" s="16"/>
      <c r="F576" s="16"/>
      <c r="G576" s="17"/>
      <c r="H576" s="18"/>
      <c r="I576" s="26"/>
      <c r="J576" s="19"/>
      <c r="K576" s="18"/>
      <c r="L576" s="18"/>
      <c r="M576" s="18"/>
      <c r="N576" s="18"/>
      <c r="S576" s="18"/>
    </row>
    <row r="577" spans="5:19" x14ac:dyDescent="0.25">
      <c r="E577" s="16"/>
      <c r="F577" s="16"/>
      <c r="G577" s="17"/>
      <c r="H577" s="18"/>
      <c r="I577" s="26"/>
      <c r="J577" s="19"/>
      <c r="K577" s="18"/>
      <c r="L577" s="18"/>
      <c r="M577" s="18"/>
      <c r="N577" s="18"/>
      <c r="P577" s="18"/>
      <c r="R577" s="18"/>
      <c r="S577" s="18"/>
    </row>
    <row r="578" spans="5:19" x14ac:dyDescent="0.25">
      <c r="E578" s="16"/>
      <c r="F578" s="16"/>
      <c r="G578" s="17"/>
      <c r="H578" s="18"/>
      <c r="I578" s="26"/>
      <c r="J578" s="19"/>
      <c r="K578" s="18"/>
      <c r="L578" s="18"/>
      <c r="M578" s="18"/>
      <c r="N578" s="18"/>
      <c r="P578" s="18"/>
      <c r="R578" s="18"/>
      <c r="S578" s="18"/>
    </row>
    <row r="579" spans="5:19" x14ac:dyDescent="0.25">
      <c r="E579" s="16"/>
      <c r="F579" s="16"/>
      <c r="G579" s="17"/>
      <c r="H579" s="18"/>
      <c r="I579" s="26"/>
      <c r="J579" s="19"/>
      <c r="K579" s="18"/>
      <c r="L579" s="18"/>
      <c r="M579" s="18"/>
      <c r="N579" s="18"/>
      <c r="P579" s="18"/>
      <c r="R579" s="18"/>
      <c r="S579" s="18"/>
    </row>
    <row r="580" spans="5:19" x14ac:dyDescent="0.25">
      <c r="E580" s="16"/>
      <c r="F580" s="16"/>
      <c r="G580" s="17"/>
      <c r="H580" s="18"/>
      <c r="I580" s="26"/>
      <c r="J580" s="19"/>
      <c r="K580" s="18"/>
      <c r="L580" s="18"/>
      <c r="M580" s="18"/>
      <c r="N580" s="18"/>
      <c r="P580" s="18"/>
      <c r="R580" s="18"/>
      <c r="S580" s="18"/>
    </row>
    <row r="581" spans="5:19" x14ac:dyDescent="0.25">
      <c r="E581" s="16"/>
      <c r="F581" s="16"/>
      <c r="G581" s="17"/>
      <c r="H581" s="18"/>
      <c r="I581" s="26"/>
      <c r="J581" s="19"/>
      <c r="K581" s="18"/>
      <c r="L581" s="18"/>
      <c r="M581" s="18"/>
      <c r="N581" s="18"/>
      <c r="P581" s="18"/>
      <c r="R581" s="18"/>
      <c r="S581" s="18"/>
    </row>
    <row r="582" spans="5:19" x14ac:dyDescent="0.25">
      <c r="E582" s="16"/>
      <c r="F582" s="16"/>
      <c r="G582" s="17"/>
      <c r="H582" s="18"/>
      <c r="I582" s="26"/>
      <c r="J582" s="19"/>
      <c r="K582" s="18"/>
      <c r="L582" s="18"/>
      <c r="M582" s="18"/>
      <c r="N582" s="18"/>
      <c r="S582" s="18"/>
    </row>
    <row r="583" spans="5:19" x14ac:dyDescent="0.25">
      <c r="E583" s="16"/>
      <c r="F583" s="16"/>
      <c r="G583" s="17"/>
      <c r="H583" s="18"/>
      <c r="I583" s="26"/>
      <c r="J583" s="19"/>
      <c r="K583" s="18"/>
      <c r="L583" s="18"/>
      <c r="M583" s="18"/>
      <c r="N583" s="18"/>
      <c r="S583" s="18"/>
    </row>
    <row r="584" spans="5:19" x14ac:dyDescent="0.25">
      <c r="E584" s="16"/>
      <c r="F584" s="16"/>
      <c r="G584" s="17"/>
      <c r="H584" s="18"/>
      <c r="I584" s="26"/>
      <c r="J584" s="19"/>
      <c r="K584" s="18"/>
      <c r="L584" s="18"/>
      <c r="M584" s="18"/>
      <c r="N584" s="18"/>
      <c r="S584" s="18"/>
    </row>
    <row r="585" spans="5:19" x14ac:dyDescent="0.25">
      <c r="E585" s="16"/>
      <c r="F585" s="16"/>
      <c r="G585" s="17"/>
      <c r="H585" s="18"/>
      <c r="I585" s="26"/>
      <c r="J585" s="19"/>
      <c r="K585" s="18"/>
      <c r="L585" s="18"/>
      <c r="M585" s="18"/>
      <c r="N585" s="18"/>
      <c r="S585" s="18"/>
    </row>
    <row r="586" spans="5:19" x14ac:dyDescent="0.25">
      <c r="E586" s="16"/>
      <c r="F586" s="16"/>
      <c r="G586" s="17"/>
      <c r="H586" s="18"/>
      <c r="I586" s="26"/>
      <c r="J586" s="19"/>
      <c r="K586" s="18"/>
      <c r="L586" s="18"/>
      <c r="M586" s="18"/>
      <c r="N586" s="18"/>
      <c r="S586" s="18"/>
    </row>
    <row r="587" spans="5:19" x14ac:dyDescent="0.25">
      <c r="E587" s="16"/>
      <c r="F587" s="16"/>
      <c r="G587" s="17"/>
      <c r="H587" s="18"/>
      <c r="I587" s="26"/>
      <c r="J587" s="19"/>
      <c r="K587" s="18"/>
      <c r="L587" s="18"/>
      <c r="M587" s="18"/>
      <c r="N587" s="18"/>
      <c r="S587" s="18"/>
    </row>
    <row r="588" spans="5:19" x14ac:dyDescent="0.25">
      <c r="E588" s="16"/>
      <c r="F588" s="16"/>
      <c r="G588" s="17"/>
      <c r="H588" s="18"/>
      <c r="I588" s="26"/>
      <c r="J588" s="19"/>
      <c r="K588" s="18"/>
      <c r="L588" s="18"/>
      <c r="M588" s="18"/>
      <c r="N588" s="18"/>
      <c r="S588" s="18"/>
    </row>
    <row r="589" spans="5:19" x14ac:dyDescent="0.25">
      <c r="E589" s="16"/>
      <c r="F589" s="16"/>
      <c r="G589" s="17"/>
      <c r="H589" s="18"/>
      <c r="I589" s="26"/>
      <c r="J589" s="19"/>
      <c r="K589" s="18"/>
      <c r="L589" s="18"/>
      <c r="M589" s="18"/>
      <c r="N589" s="18"/>
      <c r="S589" s="18"/>
    </row>
    <row r="590" spans="5:19" x14ac:dyDescent="0.25">
      <c r="E590" s="16"/>
      <c r="F590" s="16"/>
      <c r="G590" s="17"/>
      <c r="H590" s="18"/>
      <c r="I590" s="26"/>
      <c r="J590" s="19"/>
      <c r="K590" s="18"/>
      <c r="L590" s="18"/>
      <c r="M590" s="18"/>
      <c r="N590" s="18"/>
      <c r="S590" s="18"/>
    </row>
    <row r="591" spans="5:19" x14ac:dyDescent="0.25">
      <c r="E591" s="16"/>
      <c r="F591" s="16"/>
      <c r="G591" s="17"/>
      <c r="H591" s="18"/>
      <c r="I591" s="26"/>
      <c r="J591" s="19"/>
      <c r="K591" s="18"/>
      <c r="L591" s="18"/>
      <c r="M591" s="18"/>
      <c r="N591" s="18"/>
      <c r="S591" s="18"/>
    </row>
    <row r="592" spans="5:19" x14ac:dyDescent="0.25">
      <c r="E592" s="16"/>
      <c r="F592" s="16"/>
      <c r="G592" s="17"/>
      <c r="H592" s="18"/>
      <c r="I592" s="26"/>
      <c r="J592" s="19"/>
      <c r="K592" s="18"/>
      <c r="L592" s="18"/>
      <c r="M592" s="18"/>
      <c r="N592" s="18"/>
      <c r="S592" s="18"/>
    </row>
    <row r="593" spans="5:19" x14ac:dyDescent="0.25">
      <c r="E593" s="16"/>
      <c r="F593" s="16"/>
      <c r="G593" s="17"/>
      <c r="H593" s="18"/>
      <c r="I593" s="26"/>
      <c r="J593" s="19"/>
      <c r="K593" s="18"/>
      <c r="L593" s="18"/>
      <c r="M593" s="18"/>
      <c r="N593" s="18"/>
      <c r="S593" s="18"/>
    </row>
    <row r="594" spans="5:19" x14ac:dyDescent="0.25">
      <c r="E594" s="16"/>
      <c r="F594" s="16"/>
      <c r="G594" s="17"/>
      <c r="H594" s="18"/>
      <c r="I594" s="26"/>
      <c r="J594" s="19"/>
      <c r="K594" s="18"/>
      <c r="L594" s="18"/>
      <c r="M594" s="18"/>
      <c r="N594" s="18"/>
      <c r="S594" s="18"/>
    </row>
    <row r="595" spans="5:19" x14ac:dyDescent="0.25">
      <c r="E595" s="16"/>
      <c r="F595" s="16"/>
      <c r="G595" s="17"/>
      <c r="H595" s="18"/>
      <c r="I595" s="26"/>
      <c r="J595" s="19"/>
      <c r="K595" s="18"/>
      <c r="L595" s="18"/>
      <c r="M595" s="18"/>
      <c r="N595" s="18"/>
      <c r="S595" s="18"/>
    </row>
    <row r="596" spans="5:19" x14ac:dyDescent="0.25">
      <c r="E596" s="16"/>
      <c r="F596" s="16"/>
      <c r="G596" s="17"/>
      <c r="H596" s="18"/>
      <c r="I596" s="26"/>
      <c r="J596" s="19"/>
      <c r="K596" s="18"/>
      <c r="L596" s="18"/>
      <c r="M596" s="18"/>
      <c r="N596" s="18"/>
      <c r="S596" s="18"/>
    </row>
    <row r="597" spans="5:19" x14ac:dyDescent="0.25">
      <c r="E597" s="16"/>
      <c r="F597" s="16"/>
      <c r="G597" s="17"/>
      <c r="H597" s="18"/>
      <c r="I597" s="26"/>
      <c r="J597" s="19"/>
      <c r="K597" s="18"/>
      <c r="L597" s="18"/>
      <c r="M597" s="18"/>
      <c r="N597" s="18"/>
      <c r="S597" s="18"/>
    </row>
    <row r="598" spans="5:19" x14ac:dyDescent="0.25">
      <c r="E598" s="16"/>
      <c r="F598" s="16"/>
      <c r="G598" s="17"/>
      <c r="H598" s="18"/>
      <c r="I598" s="26"/>
      <c r="J598" s="19"/>
      <c r="K598" s="18"/>
      <c r="L598" s="18"/>
      <c r="M598" s="18"/>
      <c r="N598" s="18"/>
      <c r="S598" s="18"/>
    </row>
    <row r="599" spans="5:19" x14ac:dyDescent="0.25">
      <c r="E599" s="16"/>
      <c r="F599" s="16"/>
      <c r="G599" s="17"/>
      <c r="H599" s="18"/>
      <c r="I599" s="26"/>
      <c r="J599" s="19"/>
      <c r="K599" s="18"/>
      <c r="L599" s="18"/>
      <c r="M599" s="18"/>
      <c r="N599" s="18"/>
      <c r="S599" s="18"/>
    </row>
    <row r="600" spans="5:19" x14ac:dyDescent="0.25">
      <c r="E600" s="16"/>
      <c r="F600" s="16"/>
      <c r="G600" s="17"/>
      <c r="H600" s="18"/>
      <c r="I600" s="26"/>
      <c r="J600" s="19"/>
      <c r="K600" s="18"/>
      <c r="L600" s="18"/>
      <c r="M600" s="18"/>
      <c r="N600" s="18"/>
      <c r="S600" s="18"/>
    </row>
    <row r="601" spans="5:19" x14ac:dyDescent="0.25">
      <c r="E601" s="16"/>
      <c r="F601" s="16"/>
      <c r="G601" s="17"/>
      <c r="H601" s="18"/>
      <c r="I601" s="26"/>
      <c r="J601" s="19"/>
      <c r="K601" s="18"/>
      <c r="L601" s="18"/>
      <c r="M601" s="18"/>
      <c r="N601" s="18"/>
      <c r="S601" s="18"/>
    </row>
    <row r="602" spans="5:19" x14ac:dyDescent="0.25">
      <c r="E602" s="16"/>
      <c r="F602" s="16"/>
      <c r="G602" s="17"/>
      <c r="H602" s="18"/>
      <c r="I602" s="26"/>
      <c r="J602" s="19"/>
      <c r="K602" s="18"/>
      <c r="L602" s="18"/>
      <c r="M602" s="18"/>
      <c r="N602" s="18"/>
      <c r="S602" s="18"/>
    </row>
    <row r="603" spans="5:19" x14ac:dyDescent="0.25">
      <c r="E603" s="16"/>
      <c r="F603" s="16"/>
      <c r="G603" s="17"/>
      <c r="H603" s="18"/>
      <c r="I603" s="26"/>
      <c r="J603" s="19"/>
      <c r="K603" s="18"/>
      <c r="L603" s="18"/>
      <c r="M603" s="18"/>
      <c r="N603" s="18"/>
      <c r="S603" s="18"/>
    </row>
    <row r="604" spans="5:19" x14ac:dyDescent="0.25">
      <c r="E604" s="16"/>
      <c r="F604" s="16"/>
      <c r="G604" s="17"/>
      <c r="H604" s="18"/>
      <c r="I604" s="26"/>
      <c r="J604" s="19"/>
      <c r="K604" s="18"/>
      <c r="L604" s="18"/>
      <c r="M604" s="18"/>
      <c r="N604" s="18"/>
      <c r="S604" s="18"/>
    </row>
    <row r="605" spans="5:19" x14ac:dyDescent="0.25">
      <c r="E605" s="16"/>
      <c r="F605" s="16"/>
      <c r="G605" s="17"/>
      <c r="H605" s="18"/>
      <c r="I605" s="26"/>
      <c r="J605" s="19"/>
      <c r="K605" s="18"/>
      <c r="L605" s="18"/>
      <c r="M605" s="18"/>
      <c r="N605" s="18"/>
      <c r="S605" s="18"/>
    </row>
    <row r="606" spans="5:19" x14ac:dyDescent="0.25">
      <c r="E606" s="16"/>
      <c r="F606" s="16"/>
      <c r="G606" s="17"/>
      <c r="H606" s="18"/>
      <c r="I606" s="26"/>
      <c r="J606" s="19"/>
      <c r="K606" s="18"/>
      <c r="L606" s="18"/>
      <c r="M606" s="18"/>
      <c r="N606" s="18"/>
      <c r="S606" s="18"/>
    </row>
    <row r="607" spans="5:19" x14ac:dyDescent="0.25">
      <c r="E607" s="16"/>
      <c r="F607" s="16"/>
      <c r="G607" s="17"/>
      <c r="H607" s="18"/>
      <c r="I607" s="26"/>
      <c r="J607" s="19"/>
      <c r="K607" s="18"/>
      <c r="L607" s="18"/>
      <c r="M607" s="18"/>
      <c r="N607" s="18"/>
      <c r="Q607" s="18"/>
      <c r="S607" s="18"/>
    </row>
    <row r="608" spans="5:19" x14ac:dyDescent="0.25">
      <c r="E608" s="16"/>
      <c r="F608" s="16"/>
      <c r="G608" s="17"/>
      <c r="H608" s="18"/>
      <c r="I608" s="26"/>
      <c r="J608" s="19"/>
      <c r="K608" s="18"/>
      <c r="L608" s="18"/>
      <c r="M608" s="18"/>
      <c r="N608" s="18"/>
      <c r="S608" s="18"/>
    </row>
    <row r="609" spans="5:19" x14ac:dyDescent="0.25">
      <c r="E609" s="16"/>
      <c r="F609" s="16"/>
      <c r="G609" s="17"/>
      <c r="H609" s="18"/>
      <c r="I609" s="26"/>
      <c r="J609" s="19"/>
      <c r="K609" s="18"/>
      <c r="L609" s="18"/>
      <c r="M609" s="18"/>
      <c r="N609" s="18"/>
      <c r="S609" s="18"/>
    </row>
    <row r="610" spans="5:19" x14ac:dyDescent="0.25">
      <c r="E610" s="16"/>
      <c r="F610" s="16"/>
      <c r="G610" s="17"/>
      <c r="H610" s="18"/>
      <c r="I610" s="26"/>
      <c r="J610" s="19"/>
      <c r="K610" s="18"/>
      <c r="L610" s="18"/>
      <c r="M610" s="18"/>
      <c r="N610" s="18"/>
      <c r="S610" s="18"/>
    </row>
    <row r="611" spans="5:19" x14ac:dyDescent="0.25">
      <c r="E611" s="16"/>
      <c r="F611" s="16"/>
      <c r="G611" s="17"/>
      <c r="H611" s="18"/>
      <c r="I611" s="26"/>
      <c r="J611" s="19"/>
      <c r="K611" s="18"/>
      <c r="L611" s="18"/>
      <c r="M611" s="18"/>
      <c r="N611" s="18"/>
      <c r="S611" s="18"/>
    </row>
    <row r="612" spans="5:19" x14ac:dyDescent="0.25">
      <c r="E612" s="16"/>
      <c r="F612" s="16"/>
      <c r="G612" s="17"/>
      <c r="H612" s="18"/>
      <c r="I612" s="26"/>
      <c r="J612" s="19"/>
      <c r="K612" s="18"/>
      <c r="L612" s="18"/>
      <c r="M612" s="18"/>
      <c r="N612" s="18"/>
      <c r="S612" s="18"/>
    </row>
    <row r="613" spans="5:19" x14ac:dyDescent="0.25">
      <c r="E613" s="16"/>
      <c r="F613" s="16"/>
      <c r="G613" s="17"/>
      <c r="H613" s="18"/>
      <c r="I613" s="26"/>
      <c r="J613" s="19"/>
      <c r="K613" s="18"/>
      <c r="L613" s="18"/>
      <c r="M613" s="18"/>
      <c r="N613" s="18"/>
      <c r="S613" s="18"/>
    </row>
    <row r="614" spans="5:19" x14ac:dyDescent="0.25">
      <c r="E614" s="16"/>
      <c r="F614" s="16"/>
      <c r="G614" s="17"/>
      <c r="H614" s="18"/>
      <c r="I614" s="26"/>
      <c r="J614" s="19"/>
      <c r="K614" s="18"/>
      <c r="L614" s="18"/>
      <c r="M614" s="18"/>
      <c r="N614" s="18"/>
      <c r="S614" s="18"/>
    </row>
    <row r="615" spans="5:19" x14ac:dyDescent="0.25">
      <c r="E615" s="16"/>
      <c r="F615" s="16"/>
      <c r="G615" s="17"/>
      <c r="H615" s="18"/>
      <c r="I615" s="26"/>
      <c r="J615" s="19"/>
      <c r="K615" s="18"/>
      <c r="L615" s="18"/>
      <c r="M615" s="18"/>
      <c r="N615" s="18"/>
      <c r="S615" s="18"/>
    </row>
    <row r="616" spans="5:19" x14ac:dyDescent="0.25">
      <c r="E616" s="16"/>
      <c r="F616" s="16"/>
      <c r="G616" s="17"/>
      <c r="H616" s="18"/>
      <c r="I616" s="26"/>
      <c r="J616" s="19"/>
      <c r="K616" s="18"/>
      <c r="L616" s="18"/>
      <c r="M616" s="18"/>
      <c r="N616" s="18"/>
      <c r="S616" s="18"/>
    </row>
    <row r="617" spans="5:19" x14ac:dyDescent="0.25">
      <c r="E617" s="16"/>
      <c r="F617" s="16"/>
      <c r="G617" s="17"/>
      <c r="H617" s="18"/>
      <c r="I617" s="26"/>
      <c r="J617" s="19"/>
      <c r="K617" s="18"/>
      <c r="L617" s="18"/>
      <c r="M617" s="18"/>
      <c r="N617" s="18"/>
      <c r="S617" s="18"/>
    </row>
    <row r="618" spans="5:19" x14ac:dyDescent="0.25">
      <c r="E618" s="16"/>
      <c r="F618" s="16"/>
      <c r="G618" s="17"/>
      <c r="H618" s="18"/>
      <c r="I618" s="26"/>
      <c r="J618" s="19"/>
      <c r="K618" s="18"/>
      <c r="L618" s="18"/>
      <c r="M618" s="18"/>
      <c r="N618" s="18"/>
      <c r="S618" s="18"/>
    </row>
    <row r="619" spans="5:19" x14ac:dyDescent="0.25">
      <c r="E619" s="16"/>
      <c r="F619" s="16"/>
      <c r="G619" s="17"/>
      <c r="H619" s="18"/>
      <c r="I619" s="26"/>
      <c r="J619" s="19"/>
      <c r="K619" s="18"/>
      <c r="L619" s="18"/>
      <c r="M619" s="18"/>
      <c r="N619" s="18"/>
      <c r="S619" s="18"/>
    </row>
    <row r="620" spans="5:19" x14ac:dyDescent="0.25">
      <c r="E620" s="16"/>
      <c r="F620" s="16"/>
      <c r="G620" s="17"/>
      <c r="H620" s="18"/>
      <c r="I620" s="26"/>
      <c r="J620" s="19"/>
      <c r="K620" s="18"/>
      <c r="L620" s="18"/>
      <c r="M620" s="18"/>
      <c r="N620" s="18"/>
      <c r="S620" s="18"/>
    </row>
    <row r="621" spans="5:19" x14ac:dyDescent="0.25">
      <c r="E621" s="16"/>
      <c r="F621" s="16"/>
      <c r="G621" s="17"/>
      <c r="H621" s="18"/>
      <c r="I621" s="26"/>
      <c r="J621" s="19"/>
      <c r="K621" s="18"/>
      <c r="L621" s="18"/>
      <c r="M621" s="18"/>
      <c r="N621" s="18"/>
      <c r="S621" s="18"/>
    </row>
    <row r="622" spans="5:19" x14ac:dyDescent="0.25">
      <c r="E622" s="16"/>
      <c r="F622" s="16"/>
      <c r="G622" s="17"/>
      <c r="H622" s="18"/>
      <c r="I622" s="26"/>
      <c r="J622" s="19"/>
      <c r="K622" s="18"/>
      <c r="L622" s="18"/>
      <c r="M622" s="18"/>
      <c r="N622" s="18"/>
      <c r="S622" s="18"/>
    </row>
    <row r="623" spans="5:19" x14ac:dyDescent="0.25">
      <c r="E623" s="16"/>
      <c r="F623" s="16"/>
      <c r="G623" s="17"/>
      <c r="H623" s="18"/>
      <c r="I623" s="26"/>
      <c r="J623" s="19"/>
      <c r="K623" s="18"/>
      <c r="L623" s="18"/>
      <c r="M623" s="18"/>
      <c r="N623" s="18"/>
      <c r="S623" s="18"/>
    </row>
    <row r="624" spans="5:19" x14ac:dyDescent="0.25">
      <c r="E624" s="16"/>
      <c r="F624" s="16"/>
      <c r="G624" s="17"/>
      <c r="H624" s="18"/>
      <c r="I624" s="26"/>
      <c r="J624" s="19"/>
      <c r="K624" s="18"/>
      <c r="L624" s="18"/>
      <c r="M624" s="18"/>
      <c r="N624" s="18"/>
      <c r="S624" s="18"/>
    </row>
    <row r="625" spans="5:19" x14ac:dyDescent="0.25">
      <c r="E625" s="16"/>
      <c r="F625" s="16"/>
      <c r="G625" s="17"/>
      <c r="H625" s="18"/>
      <c r="I625" s="26"/>
      <c r="J625" s="19"/>
      <c r="K625" s="18"/>
      <c r="L625" s="18"/>
      <c r="M625" s="18"/>
      <c r="N625" s="18"/>
      <c r="S625" s="18"/>
    </row>
    <row r="626" spans="5:19" x14ac:dyDescent="0.25">
      <c r="E626" s="16"/>
      <c r="F626" s="16"/>
      <c r="G626" s="17"/>
      <c r="H626" s="18"/>
      <c r="I626" s="26"/>
      <c r="J626" s="19"/>
      <c r="K626" s="18"/>
      <c r="L626" s="18"/>
      <c r="M626" s="18"/>
      <c r="N626" s="18"/>
      <c r="S626" s="18"/>
    </row>
    <row r="627" spans="5:19" x14ac:dyDescent="0.25">
      <c r="E627" s="16"/>
      <c r="F627" s="16"/>
      <c r="G627" s="17"/>
      <c r="H627" s="18"/>
      <c r="I627" s="26"/>
      <c r="J627" s="19"/>
      <c r="K627" s="18"/>
      <c r="L627" s="18"/>
      <c r="M627" s="18"/>
      <c r="N627" s="18"/>
      <c r="S627" s="18"/>
    </row>
    <row r="628" spans="5:19" x14ac:dyDescent="0.25">
      <c r="E628" s="16"/>
      <c r="F628" s="16"/>
      <c r="G628" s="17"/>
      <c r="H628" s="18"/>
      <c r="I628" s="26"/>
      <c r="J628" s="19"/>
      <c r="K628" s="18"/>
      <c r="L628" s="18"/>
      <c r="M628" s="18"/>
      <c r="N628" s="18"/>
      <c r="S628" s="18"/>
    </row>
    <row r="629" spans="5:19" x14ac:dyDescent="0.25">
      <c r="E629" s="16"/>
      <c r="F629" s="16"/>
      <c r="G629" s="17"/>
      <c r="H629" s="18"/>
      <c r="I629" s="26"/>
      <c r="J629" s="19"/>
      <c r="K629" s="18"/>
      <c r="L629" s="18"/>
      <c r="M629" s="18"/>
      <c r="N629" s="18"/>
      <c r="S629" s="18"/>
    </row>
    <row r="630" spans="5:19" x14ac:dyDescent="0.25">
      <c r="E630" s="16"/>
      <c r="F630" s="16"/>
      <c r="G630" s="17"/>
      <c r="H630" s="18"/>
      <c r="I630" s="26"/>
      <c r="J630" s="19"/>
      <c r="K630" s="18"/>
      <c r="L630" s="18"/>
      <c r="M630" s="18"/>
      <c r="N630" s="18"/>
      <c r="S630" s="18"/>
    </row>
    <row r="631" spans="5:19" x14ac:dyDescent="0.25">
      <c r="E631" s="16"/>
      <c r="F631" s="16"/>
      <c r="G631" s="17"/>
      <c r="H631" s="18"/>
      <c r="I631" s="26"/>
      <c r="J631" s="19"/>
      <c r="K631" s="18"/>
      <c r="L631" s="18"/>
      <c r="M631" s="18"/>
      <c r="N631" s="18"/>
      <c r="S631" s="18"/>
    </row>
    <row r="632" spans="5:19" x14ac:dyDescent="0.25">
      <c r="E632" s="16"/>
      <c r="F632" s="16"/>
      <c r="G632" s="17"/>
      <c r="H632" s="18"/>
      <c r="I632" s="26"/>
      <c r="J632" s="19"/>
      <c r="K632" s="18"/>
      <c r="L632" s="18"/>
      <c r="M632" s="18"/>
      <c r="N632" s="18"/>
      <c r="S632" s="18"/>
    </row>
    <row r="633" spans="5:19" x14ac:dyDescent="0.25">
      <c r="E633" s="16"/>
      <c r="F633" s="16"/>
      <c r="G633" s="17"/>
      <c r="H633" s="18"/>
      <c r="I633" s="26"/>
      <c r="J633" s="19"/>
      <c r="K633" s="18"/>
      <c r="L633" s="18"/>
      <c r="M633" s="18"/>
      <c r="N633" s="18"/>
      <c r="S633" s="18"/>
    </row>
    <row r="634" spans="5:19" x14ac:dyDescent="0.25">
      <c r="E634" s="16"/>
      <c r="F634" s="16"/>
      <c r="G634" s="17"/>
      <c r="H634" s="18"/>
      <c r="I634" s="26"/>
      <c r="J634" s="19"/>
      <c r="K634" s="18"/>
      <c r="L634" s="18"/>
      <c r="M634" s="18"/>
      <c r="N634" s="18"/>
      <c r="S634" s="18"/>
    </row>
    <row r="635" spans="5:19" x14ac:dyDescent="0.25">
      <c r="E635" s="16"/>
      <c r="F635" s="16"/>
      <c r="G635" s="17"/>
      <c r="H635" s="18"/>
      <c r="I635" s="26"/>
      <c r="J635" s="19"/>
      <c r="K635" s="18"/>
      <c r="L635" s="18"/>
      <c r="M635" s="18"/>
      <c r="N635" s="18"/>
      <c r="S635" s="18"/>
    </row>
    <row r="636" spans="5:19" x14ac:dyDescent="0.25">
      <c r="E636" s="16"/>
      <c r="F636" s="16"/>
      <c r="G636" s="17"/>
      <c r="H636" s="18"/>
      <c r="I636" s="26"/>
      <c r="J636" s="19"/>
      <c r="K636" s="18"/>
      <c r="L636" s="18"/>
      <c r="M636" s="18"/>
      <c r="N636" s="18"/>
      <c r="S636" s="18"/>
    </row>
    <row r="637" spans="5:19" x14ac:dyDescent="0.25">
      <c r="E637" s="16"/>
      <c r="F637" s="16"/>
      <c r="G637" s="17"/>
      <c r="H637" s="18"/>
      <c r="I637" s="26"/>
      <c r="J637" s="19"/>
      <c r="K637" s="18"/>
      <c r="L637" s="18"/>
      <c r="M637" s="18"/>
      <c r="N637" s="18"/>
      <c r="S637" s="18"/>
    </row>
    <row r="638" spans="5:19" x14ac:dyDescent="0.25">
      <c r="E638" s="16"/>
      <c r="F638" s="16"/>
      <c r="G638" s="17"/>
      <c r="H638" s="18"/>
      <c r="I638" s="26"/>
      <c r="J638" s="19"/>
      <c r="K638" s="18"/>
      <c r="L638" s="18"/>
      <c r="M638" s="18"/>
      <c r="N638" s="18"/>
      <c r="S638" s="18"/>
    </row>
    <row r="639" spans="5:19" x14ac:dyDescent="0.25">
      <c r="E639" s="16"/>
      <c r="F639" s="16"/>
      <c r="G639" s="17"/>
      <c r="H639" s="18"/>
      <c r="I639" s="26"/>
      <c r="J639" s="19"/>
      <c r="K639" s="18"/>
      <c r="L639" s="18"/>
      <c r="M639" s="18"/>
      <c r="N639" s="18"/>
      <c r="S639" s="18"/>
    </row>
    <row r="640" spans="5:19" x14ac:dyDescent="0.25">
      <c r="E640" s="16"/>
      <c r="F640" s="16"/>
      <c r="G640" s="17"/>
      <c r="H640" s="18"/>
      <c r="I640" s="26"/>
      <c r="J640" s="19"/>
      <c r="K640" s="18"/>
      <c r="L640" s="18"/>
      <c r="M640" s="18"/>
      <c r="N640" s="18"/>
      <c r="S640" s="18"/>
    </row>
    <row r="641" spans="5:19" x14ac:dyDescent="0.25">
      <c r="E641" s="16"/>
      <c r="F641" s="16"/>
      <c r="G641" s="17"/>
      <c r="H641" s="18"/>
      <c r="I641" s="26"/>
      <c r="J641" s="19"/>
      <c r="K641" s="18"/>
      <c r="L641" s="18"/>
      <c r="M641" s="18"/>
      <c r="N641" s="18"/>
      <c r="S641" s="18"/>
    </row>
    <row r="642" spans="5:19" x14ac:dyDescent="0.25">
      <c r="E642" s="16"/>
      <c r="F642" s="16"/>
      <c r="G642" s="17"/>
      <c r="H642" s="18"/>
      <c r="I642" s="26"/>
      <c r="J642" s="19"/>
      <c r="K642" s="18"/>
      <c r="L642" s="18"/>
      <c r="M642" s="18"/>
      <c r="N642" s="18"/>
      <c r="S642" s="18"/>
    </row>
    <row r="643" spans="5:19" x14ac:dyDescent="0.25">
      <c r="E643" s="16"/>
      <c r="F643" s="16"/>
      <c r="G643" s="17"/>
      <c r="H643" s="18"/>
      <c r="I643" s="26"/>
      <c r="J643" s="19"/>
      <c r="K643" s="18"/>
      <c r="L643" s="18"/>
      <c r="M643" s="18"/>
      <c r="N643" s="18"/>
      <c r="S643" s="18"/>
    </row>
    <row r="644" spans="5:19" x14ac:dyDescent="0.25">
      <c r="E644" s="16"/>
      <c r="F644" s="16"/>
      <c r="G644" s="17"/>
      <c r="H644" s="18"/>
      <c r="I644" s="26"/>
      <c r="J644" s="19"/>
      <c r="K644" s="18"/>
      <c r="L644" s="18"/>
      <c r="M644" s="18"/>
      <c r="N644" s="18"/>
      <c r="S644" s="18"/>
    </row>
    <row r="645" spans="5:19" x14ac:dyDescent="0.25">
      <c r="E645" s="16"/>
      <c r="F645" s="16"/>
      <c r="G645" s="17"/>
      <c r="H645" s="18"/>
      <c r="I645" s="26"/>
      <c r="J645" s="19"/>
      <c r="K645" s="18"/>
      <c r="L645" s="18"/>
      <c r="M645" s="18"/>
      <c r="N645" s="18"/>
      <c r="S645" s="18"/>
    </row>
    <row r="646" spans="5:19" x14ac:dyDescent="0.25">
      <c r="E646" s="16"/>
      <c r="F646" s="16"/>
      <c r="G646" s="17"/>
      <c r="H646" s="18"/>
      <c r="I646" s="26"/>
      <c r="J646" s="19"/>
      <c r="K646" s="18"/>
      <c r="L646" s="18"/>
      <c r="M646" s="18"/>
      <c r="N646" s="18"/>
      <c r="S646" s="18"/>
    </row>
    <row r="647" spans="5:19" x14ac:dyDescent="0.25">
      <c r="E647" s="16"/>
      <c r="F647" s="16"/>
      <c r="G647" s="17"/>
      <c r="H647" s="18"/>
      <c r="I647" s="26"/>
      <c r="J647" s="19"/>
      <c r="K647" s="18"/>
      <c r="L647" s="18"/>
      <c r="M647" s="18"/>
      <c r="N647" s="18"/>
      <c r="S647" s="18"/>
    </row>
    <row r="648" spans="5:19" x14ac:dyDescent="0.25">
      <c r="E648" s="16"/>
      <c r="F648" s="16"/>
      <c r="G648" s="17"/>
      <c r="H648" s="18"/>
      <c r="I648" s="26"/>
      <c r="J648" s="19"/>
      <c r="K648" s="18"/>
      <c r="L648" s="18"/>
      <c r="M648" s="18"/>
      <c r="N648" s="18"/>
      <c r="S648" s="18"/>
    </row>
    <row r="649" spans="5:19" x14ac:dyDescent="0.25">
      <c r="E649" s="16"/>
      <c r="F649" s="16"/>
      <c r="G649" s="17"/>
      <c r="H649" s="18"/>
      <c r="I649" s="26"/>
      <c r="J649" s="19"/>
      <c r="K649" s="18"/>
      <c r="L649" s="18"/>
      <c r="M649" s="18"/>
      <c r="N649" s="18"/>
      <c r="S649" s="18"/>
    </row>
    <row r="650" spans="5:19" x14ac:dyDescent="0.25">
      <c r="E650" s="16"/>
      <c r="F650" s="16"/>
      <c r="G650" s="17"/>
      <c r="H650" s="18"/>
      <c r="I650" s="26"/>
      <c r="J650" s="19"/>
      <c r="K650" s="18"/>
      <c r="L650" s="18"/>
      <c r="M650" s="18"/>
      <c r="N650" s="18"/>
      <c r="S650" s="18"/>
    </row>
    <row r="651" spans="5:19" x14ac:dyDescent="0.25">
      <c r="E651" s="16"/>
      <c r="F651" s="16"/>
      <c r="G651" s="17"/>
      <c r="H651" s="18"/>
      <c r="I651" s="26"/>
      <c r="J651" s="19"/>
      <c r="K651" s="18"/>
      <c r="L651" s="18"/>
      <c r="M651" s="18"/>
      <c r="N651" s="18"/>
      <c r="S651" s="18"/>
    </row>
    <row r="652" spans="5:19" x14ac:dyDescent="0.25">
      <c r="E652" s="16"/>
      <c r="F652" s="16"/>
      <c r="G652" s="17"/>
      <c r="H652" s="18"/>
      <c r="I652" s="26"/>
      <c r="J652" s="19"/>
      <c r="K652" s="18"/>
      <c r="L652" s="18"/>
      <c r="M652" s="18"/>
      <c r="N652" s="18"/>
      <c r="S652" s="18"/>
    </row>
    <row r="653" spans="5:19" x14ac:dyDescent="0.25">
      <c r="E653" s="16"/>
      <c r="F653" s="16"/>
      <c r="G653" s="17"/>
      <c r="H653" s="18"/>
      <c r="I653" s="26"/>
      <c r="J653" s="19"/>
      <c r="K653" s="18"/>
      <c r="L653" s="18"/>
      <c r="M653" s="18"/>
      <c r="N653" s="18"/>
      <c r="S653" s="18"/>
    </row>
    <row r="654" spans="5:19" x14ac:dyDescent="0.25">
      <c r="E654" s="16"/>
      <c r="F654" s="16"/>
      <c r="G654" s="17"/>
      <c r="H654" s="18"/>
      <c r="I654" s="26"/>
      <c r="J654" s="19"/>
      <c r="K654" s="18"/>
      <c r="L654" s="18"/>
      <c r="M654" s="18"/>
      <c r="N654" s="18"/>
      <c r="S654" s="18"/>
    </row>
    <row r="655" spans="5:19" x14ac:dyDescent="0.25">
      <c r="E655" s="16"/>
      <c r="F655" s="16"/>
      <c r="G655" s="17"/>
      <c r="H655" s="18"/>
      <c r="I655" s="26"/>
      <c r="J655" s="19"/>
      <c r="K655" s="18"/>
      <c r="L655" s="18"/>
      <c r="M655" s="18"/>
      <c r="N655" s="18"/>
      <c r="S655" s="18"/>
    </row>
    <row r="656" spans="5:19" x14ac:dyDescent="0.25">
      <c r="E656" s="16"/>
      <c r="F656" s="16"/>
      <c r="G656" s="17"/>
      <c r="H656" s="18"/>
      <c r="I656" s="26"/>
      <c r="J656" s="19"/>
      <c r="K656" s="18"/>
      <c r="L656" s="18"/>
      <c r="M656" s="18"/>
      <c r="N656" s="18"/>
      <c r="S656" s="18"/>
    </row>
    <row r="657" spans="5:19" x14ac:dyDescent="0.25">
      <c r="E657" s="16"/>
      <c r="F657" s="16"/>
      <c r="G657" s="17"/>
      <c r="H657" s="18"/>
      <c r="I657" s="26"/>
      <c r="J657" s="19"/>
      <c r="K657" s="18"/>
      <c r="L657" s="18"/>
      <c r="M657" s="18"/>
      <c r="N657" s="18"/>
      <c r="S657" s="18"/>
    </row>
    <row r="658" spans="5:19" x14ac:dyDescent="0.25">
      <c r="E658" s="16"/>
      <c r="F658" s="16"/>
      <c r="G658" s="17"/>
      <c r="H658" s="18"/>
      <c r="I658" s="26"/>
      <c r="J658" s="19"/>
      <c r="K658" s="18"/>
      <c r="L658" s="18"/>
      <c r="M658" s="18"/>
      <c r="N658" s="18"/>
      <c r="S658" s="18"/>
    </row>
    <row r="659" spans="5:19" x14ac:dyDescent="0.25">
      <c r="E659" s="16"/>
      <c r="F659" s="16"/>
      <c r="G659" s="17"/>
      <c r="H659" s="18"/>
      <c r="I659" s="26"/>
      <c r="J659" s="19"/>
      <c r="K659" s="18"/>
      <c r="L659" s="18"/>
      <c r="M659" s="18"/>
      <c r="N659" s="18"/>
      <c r="S659" s="18"/>
    </row>
    <row r="660" spans="5:19" x14ac:dyDescent="0.25">
      <c r="E660" s="16"/>
      <c r="F660" s="16"/>
      <c r="G660" s="17"/>
      <c r="H660" s="18"/>
      <c r="I660" s="26"/>
      <c r="J660" s="19"/>
      <c r="K660" s="18"/>
      <c r="L660" s="18"/>
      <c r="M660" s="18"/>
      <c r="N660" s="18"/>
      <c r="S660" s="18"/>
    </row>
    <row r="661" spans="5:19" x14ac:dyDescent="0.25">
      <c r="E661" s="16"/>
      <c r="F661" s="16"/>
      <c r="G661" s="17"/>
      <c r="H661" s="18"/>
      <c r="I661" s="26"/>
      <c r="J661" s="19"/>
      <c r="K661" s="18"/>
      <c r="L661" s="18"/>
      <c r="M661" s="18"/>
      <c r="N661" s="18"/>
      <c r="S661" s="18"/>
    </row>
    <row r="662" spans="5:19" x14ac:dyDescent="0.25">
      <c r="E662" s="16"/>
      <c r="F662" s="16"/>
      <c r="G662" s="17"/>
      <c r="H662" s="18"/>
      <c r="I662" s="26"/>
      <c r="J662" s="19"/>
      <c r="K662" s="18"/>
      <c r="L662" s="18"/>
      <c r="M662" s="18"/>
      <c r="N662" s="18"/>
      <c r="S662" s="18"/>
    </row>
    <row r="663" spans="5:19" x14ac:dyDescent="0.25">
      <c r="E663" s="16"/>
      <c r="F663" s="16"/>
      <c r="G663" s="17"/>
      <c r="H663" s="18"/>
      <c r="I663" s="26"/>
      <c r="J663" s="19"/>
      <c r="K663" s="18"/>
      <c r="L663" s="18"/>
      <c r="M663" s="18"/>
      <c r="N663" s="18"/>
      <c r="S663" s="18"/>
    </row>
    <row r="664" spans="5:19" x14ac:dyDescent="0.25">
      <c r="E664" s="16"/>
      <c r="F664" s="16"/>
      <c r="G664" s="17"/>
      <c r="H664" s="18"/>
      <c r="I664" s="26"/>
      <c r="J664" s="19"/>
      <c r="K664" s="18"/>
      <c r="L664" s="18"/>
      <c r="M664" s="18"/>
      <c r="N664" s="18"/>
      <c r="S664" s="18"/>
    </row>
    <row r="665" spans="5:19" x14ac:dyDescent="0.25">
      <c r="E665" s="16"/>
      <c r="F665" s="16"/>
      <c r="G665" s="17"/>
      <c r="H665" s="18"/>
      <c r="I665" s="26"/>
      <c r="J665" s="19"/>
      <c r="K665" s="18"/>
      <c r="L665" s="18"/>
      <c r="M665" s="18"/>
      <c r="N665" s="18"/>
      <c r="S665" s="18"/>
    </row>
    <row r="666" spans="5:19" x14ac:dyDescent="0.25">
      <c r="E666" s="16"/>
      <c r="F666" s="16"/>
      <c r="G666" s="17"/>
      <c r="H666" s="18"/>
      <c r="I666" s="26"/>
      <c r="J666" s="19"/>
      <c r="K666" s="18"/>
      <c r="L666" s="18"/>
      <c r="M666" s="18"/>
      <c r="N666" s="18"/>
      <c r="S666" s="18"/>
    </row>
    <row r="667" spans="5:19" x14ac:dyDescent="0.25">
      <c r="E667" s="16"/>
      <c r="F667" s="16"/>
      <c r="G667" s="17"/>
      <c r="H667" s="18"/>
      <c r="I667" s="26"/>
      <c r="J667" s="19"/>
      <c r="K667" s="18"/>
      <c r="L667" s="18"/>
      <c r="M667" s="18"/>
      <c r="N667" s="18"/>
      <c r="S667" s="18"/>
    </row>
    <row r="668" spans="5:19" x14ac:dyDescent="0.25">
      <c r="E668" s="16"/>
      <c r="F668" s="16"/>
      <c r="G668" s="17"/>
      <c r="H668" s="18"/>
      <c r="I668" s="26"/>
      <c r="J668" s="19"/>
      <c r="K668" s="18"/>
      <c r="L668" s="18"/>
      <c r="M668" s="18"/>
      <c r="N668" s="18"/>
      <c r="S668" s="18"/>
    </row>
    <row r="669" spans="5:19" x14ac:dyDescent="0.25">
      <c r="E669" s="16"/>
      <c r="F669" s="16"/>
      <c r="G669" s="17"/>
      <c r="H669" s="18"/>
      <c r="I669" s="26"/>
      <c r="J669" s="19"/>
      <c r="K669" s="18"/>
      <c r="L669" s="18"/>
      <c r="M669" s="18"/>
      <c r="N669" s="18"/>
      <c r="S669" s="18"/>
    </row>
    <row r="670" spans="5:19" x14ac:dyDescent="0.25">
      <c r="E670" s="16"/>
      <c r="F670" s="16"/>
      <c r="G670" s="17"/>
      <c r="H670" s="18"/>
      <c r="I670" s="26"/>
      <c r="J670" s="19"/>
      <c r="K670" s="18"/>
      <c r="L670" s="18"/>
      <c r="M670" s="18"/>
      <c r="N670" s="18"/>
      <c r="S670" s="18"/>
    </row>
    <row r="671" spans="5:19" x14ac:dyDescent="0.25">
      <c r="E671" s="16"/>
      <c r="F671" s="16"/>
      <c r="G671" s="17"/>
      <c r="H671" s="18"/>
      <c r="I671" s="26"/>
      <c r="J671" s="19"/>
      <c r="K671" s="18"/>
      <c r="L671" s="18"/>
      <c r="M671" s="18"/>
      <c r="N671" s="18"/>
      <c r="S671" s="18"/>
    </row>
    <row r="672" spans="5:19" x14ac:dyDescent="0.25">
      <c r="E672" s="16"/>
      <c r="F672" s="16"/>
      <c r="G672" s="17"/>
      <c r="H672" s="18"/>
      <c r="I672" s="26"/>
      <c r="J672" s="19"/>
      <c r="K672" s="18"/>
      <c r="L672" s="18"/>
      <c r="M672" s="18"/>
      <c r="N672" s="18"/>
      <c r="S672" s="18"/>
    </row>
    <row r="673" spans="5:19" x14ac:dyDescent="0.25">
      <c r="E673" s="16"/>
      <c r="F673" s="16"/>
      <c r="G673" s="17"/>
      <c r="H673" s="18"/>
      <c r="I673" s="26"/>
      <c r="J673" s="19"/>
      <c r="K673" s="18"/>
      <c r="L673" s="18"/>
      <c r="M673" s="18"/>
      <c r="N673" s="18"/>
      <c r="S673" s="18"/>
    </row>
    <row r="674" spans="5:19" x14ac:dyDescent="0.25">
      <c r="E674" s="16"/>
      <c r="F674" s="16"/>
      <c r="G674" s="17"/>
      <c r="H674" s="18"/>
      <c r="I674" s="26"/>
      <c r="J674" s="19"/>
      <c r="K674" s="18"/>
      <c r="L674" s="18"/>
      <c r="M674" s="18"/>
      <c r="N674" s="18"/>
      <c r="S674" s="18"/>
    </row>
    <row r="675" spans="5:19" x14ac:dyDescent="0.25">
      <c r="E675" s="16"/>
      <c r="F675" s="16"/>
      <c r="G675" s="17"/>
      <c r="H675" s="18"/>
      <c r="I675" s="26"/>
      <c r="J675" s="19"/>
      <c r="K675" s="18"/>
      <c r="L675" s="18"/>
      <c r="M675" s="18"/>
      <c r="N675" s="18"/>
      <c r="S675" s="18"/>
    </row>
    <row r="676" spans="5:19" x14ac:dyDescent="0.25">
      <c r="E676" s="16"/>
      <c r="F676" s="16"/>
      <c r="G676" s="17"/>
      <c r="H676" s="18"/>
      <c r="I676" s="26"/>
      <c r="J676" s="19"/>
      <c r="K676" s="18"/>
      <c r="L676" s="18"/>
      <c r="M676" s="18"/>
      <c r="N676" s="18"/>
      <c r="S676" s="18"/>
    </row>
    <row r="677" spans="5:19" x14ac:dyDescent="0.25">
      <c r="E677" s="16"/>
      <c r="F677" s="16"/>
      <c r="G677" s="17"/>
      <c r="H677" s="18"/>
      <c r="I677" s="26"/>
      <c r="J677" s="19"/>
      <c r="K677" s="18"/>
      <c r="L677" s="18"/>
      <c r="M677" s="18"/>
      <c r="N677" s="18"/>
      <c r="S677" s="18"/>
    </row>
    <row r="678" spans="5:19" x14ac:dyDescent="0.25">
      <c r="E678" s="16"/>
      <c r="F678" s="16"/>
      <c r="G678" s="17"/>
      <c r="H678" s="18"/>
      <c r="I678" s="26"/>
      <c r="J678" s="19"/>
      <c r="K678" s="18"/>
      <c r="L678" s="18"/>
      <c r="M678" s="18"/>
      <c r="N678" s="18"/>
      <c r="S678" s="18"/>
    </row>
    <row r="679" spans="5:19" x14ac:dyDescent="0.25">
      <c r="E679" s="16"/>
      <c r="F679" s="16"/>
      <c r="G679" s="17"/>
      <c r="H679" s="18"/>
      <c r="I679" s="26"/>
      <c r="J679" s="19"/>
      <c r="K679" s="18"/>
      <c r="L679" s="18"/>
      <c r="M679" s="18"/>
      <c r="N679" s="18"/>
      <c r="S679" s="18"/>
    </row>
    <row r="680" spans="5:19" x14ac:dyDescent="0.25">
      <c r="E680" s="16"/>
      <c r="F680" s="16"/>
      <c r="G680" s="17"/>
      <c r="H680" s="18"/>
      <c r="I680" s="26"/>
      <c r="J680" s="19"/>
      <c r="K680" s="18"/>
      <c r="L680" s="18"/>
      <c r="M680" s="18"/>
      <c r="N680" s="18"/>
      <c r="S680" s="18"/>
    </row>
    <row r="681" spans="5:19" x14ac:dyDescent="0.25">
      <c r="E681" s="16"/>
      <c r="F681" s="16"/>
      <c r="G681" s="17"/>
      <c r="H681" s="18"/>
      <c r="I681" s="26"/>
      <c r="J681" s="19"/>
      <c r="K681" s="18"/>
      <c r="L681" s="18"/>
      <c r="M681" s="18"/>
      <c r="N681" s="18"/>
      <c r="S681" s="18"/>
    </row>
    <row r="682" spans="5:19" x14ac:dyDescent="0.25">
      <c r="E682" s="16"/>
      <c r="F682" s="16"/>
      <c r="G682" s="17"/>
      <c r="H682" s="18"/>
      <c r="I682" s="26"/>
      <c r="J682" s="19"/>
      <c r="K682" s="18"/>
      <c r="L682" s="18"/>
      <c r="M682" s="18"/>
      <c r="N682" s="18"/>
      <c r="S682" s="18"/>
    </row>
    <row r="683" spans="5:19" x14ac:dyDescent="0.25">
      <c r="E683" s="16"/>
      <c r="F683" s="16"/>
      <c r="G683" s="17"/>
      <c r="H683" s="18"/>
      <c r="I683" s="26"/>
      <c r="J683" s="19"/>
      <c r="K683" s="18"/>
      <c r="L683" s="18"/>
      <c r="M683" s="18"/>
      <c r="N683" s="18"/>
      <c r="S683" s="18"/>
    </row>
    <row r="684" spans="5:19" x14ac:dyDescent="0.25">
      <c r="E684" s="16"/>
      <c r="F684" s="16"/>
      <c r="G684" s="17"/>
      <c r="H684" s="18"/>
      <c r="I684" s="26"/>
      <c r="J684" s="19"/>
      <c r="K684" s="18"/>
      <c r="L684" s="18"/>
      <c r="M684" s="18"/>
      <c r="N684" s="18"/>
      <c r="S684" s="18"/>
    </row>
    <row r="685" spans="5:19" x14ac:dyDescent="0.25">
      <c r="E685" s="16"/>
      <c r="F685" s="16"/>
      <c r="G685" s="17"/>
      <c r="H685" s="18"/>
      <c r="I685" s="26"/>
      <c r="J685" s="19"/>
      <c r="K685" s="18"/>
      <c r="L685" s="18"/>
      <c r="M685" s="18"/>
      <c r="N685" s="18"/>
      <c r="S685" s="18"/>
    </row>
    <row r="686" spans="5:19" x14ac:dyDescent="0.25">
      <c r="E686" s="16"/>
      <c r="F686" s="16"/>
      <c r="G686" s="17"/>
      <c r="H686" s="18"/>
      <c r="I686" s="26"/>
      <c r="J686" s="19"/>
      <c r="K686" s="18"/>
      <c r="L686" s="18"/>
      <c r="M686" s="18"/>
      <c r="N686" s="18"/>
      <c r="S686" s="18"/>
    </row>
    <row r="687" spans="5:19" x14ac:dyDescent="0.25">
      <c r="E687" s="16"/>
      <c r="F687" s="16"/>
      <c r="G687" s="17"/>
      <c r="H687" s="18"/>
      <c r="I687" s="26"/>
      <c r="J687" s="19"/>
      <c r="K687" s="18"/>
      <c r="L687" s="18"/>
      <c r="M687" s="18"/>
      <c r="N687" s="18"/>
      <c r="S687" s="18"/>
    </row>
    <row r="688" spans="5:19" x14ac:dyDescent="0.25">
      <c r="E688" s="16"/>
      <c r="F688" s="16"/>
      <c r="G688" s="17"/>
      <c r="H688" s="18"/>
      <c r="I688" s="26"/>
      <c r="J688" s="19"/>
      <c r="K688" s="18"/>
      <c r="L688" s="18"/>
      <c r="M688" s="18"/>
      <c r="N688" s="18"/>
      <c r="S688" s="18"/>
    </row>
    <row r="689" spans="5:19" x14ac:dyDescent="0.25">
      <c r="E689" s="16"/>
      <c r="F689" s="16"/>
      <c r="G689" s="17"/>
      <c r="H689" s="18"/>
      <c r="I689" s="26"/>
      <c r="J689" s="19"/>
      <c r="K689" s="18"/>
      <c r="L689" s="18"/>
      <c r="M689" s="18"/>
      <c r="N689" s="18"/>
      <c r="S689" s="18"/>
    </row>
    <row r="690" spans="5:19" x14ac:dyDescent="0.25">
      <c r="E690" s="16"/>
      <c r="F690" s="16"/>
      <c r="G690" s="17"/>
      <c r="H690" s="18"/>
      <c r="I690" s="26"/>
      <c r="J690" s="19"/>
      <c r="K690" s="18"/>
      <c r="L690" s="18"/>
      <c r="M690" s="18"/>
      <c r="N690" s="18"/>
      <c r="S690" s="18"/>
    </row>
    <row r="691" spans="5:19" x14ac:dyDescent="0.25">
      <c r="E691" s="16"/>
      <c r="F691" s="16"/>
      <c r="G691" s="17"/>
      <c r="H691" s="18"/>
      <c r="I691" s="26"/>
      <c r="J691" s="19"/>
      <c r="K691" s="18"/>
      <c r="L691" s="18"/>
      <c r="M691" s="18"/>
      <c r="N691" s="18"/>
      <c r="S691" s="18"/>
    </row>
    <row r="692" spans="5:19" x14ac:dyDescent="0.25">
      <c r="E692" s="16"/>
      <c r="F692" s="16"/>
      <c r="G692" s="17"/>
      <c r="H692" s="18"/>
      <c r="I692" s="26"/>
      <c r="J692" s="19"/>
      <c r="K692" s="18"/>
      <c r="L692" s="18"/>
      <c r="M692" s="18"/>
      <c r="N692" s="18"/>
      <c r="S692" s="18"/>
    </row>
    <row r="693" spans="5:19" x14ac:dyDescent="0.25">
      <c r="E693" s="16"/>
      <c r="F693" s="16"/>
      <c r="G693" s="17"/>
      <c r="H693" s="18"/>
      <c r="I693" s="26"/>
      <c r="J693" s="19"/>
      <c r="K693" s="18"/>
      <c r="L693" s="18"/>
      <c r="M693" s="18"/>
      <c r="N693" s="18"/>
      <c r="S693" s="18"/>
    </row>
    <row r="694" spans="5:19" x14ac:dyDescent="0.25">
      <c r="E694" s="16"/>
      <c r="F694" s="16"/>
      <c r="G694" s="17"/>
      <c r="H694" s="18"/>
      <c r="I694" s="26"/>
      <c r="J694" s="19"/>
      <c r="K694" s="18"/>
      <c r="L694" s="18"/>
      <c r="M694" s="18"/>
      <c r="N694" s="18"/>
      <c r="S694" s="18"/>
    </row>
    <row r="695" spans="5:19" x14ac:dyDescent="0.25">
      <c r="E695" s="16"/>
      <c r="F695" s="16"/>
      <c r="G695" s="17"/>
      <c r="H695" s="18"/>
      <c r="I695" s="26"/>
      <c r="J695" s="19"/>
      <c r="K695" s="18"/>
      <c r="L695" s="18"/>
      <c r="M695" s="18"/>
      <c r="N695" s="18"/>
      <c r="S695" s="18"/>
    </row>
    <row r="696" spans="5:19" x14ac:dyDescent="0.25">
      <c r="E696" s="16"/>
      <c r="F696" s="16"/>
      <c r="G696" s="17"/>
      <c r="H696" s="18"/>
      <c r="I696" s="26"/>
      <c r="J696" s="19"/>
      <c r="K696" s="18"/>
      <c r="L696" s="18"/>
      <c r="M696" s="18"/>
      <c r="N696" s="18"/>
      <c r="S696" s="18"/>
    </row>
    <row r="697" spans="5:19" x14ac:dyDescent="0.25">
      <c r="E697" s="16"/>
      <c r="F697" s="16"/>
      <c r="G697" s="17"/>
      <c r="H697" s="18"/>
      <c r="I697" s="26"/>
      <c r="J697" s="19"/>
      <c r="K697" s="18"/>
      <c r="L697" s="18"/>
      <c r="M697" s="18"/>
      <c r="N697" s="18"/>
      <c r="S697" s="18"/>
    </row>
    <row r="698" spans="5:19" x14ac:dyDescent="0.25">
      <c r="E698" s="16"/>
      <c r="F698" s="16"/>
      <c r="G698" s="17"/>
      <c r="H698" s="18"/>
      <c r="I698" s="26"/>
      <c r="J698" s="19"/>
      <c r="K698" s="18"/>
      <c r="L698" s="18"/>
      <c r="M698" s="18"/>
      <c r="N698" s="18"/>
      <c r="S698" s="18"/>
    </row>
    <row r="699" spans="5:19" x14ac:dyDescent="0.25">
      <c r="E699" s="16"/>
      <c r="F699" s="16"/>
      <c r="G699" s="17"/>
      <c r="H699" s="18"/>
      <c r="I699" s="26"/>
      <c r="J699" s="19"/>
      <c r="K699" s="18"/>
      <c r="L699" s="18"/>
      <c r="M699" s="18"/>
      <c r="N699" s="18"/>
      <c r="S699" s="18"/>
    </row>
    <row r="700" spans="5:19" x14ac:dyDescent="0.25">
      <c r="E700" s="16"/>
      <c r="F700" s="16"/>
      <c r="G700" s="17"/>
      <c r="H700" s="18"/>
      <c r="I700" s="26"/>
      <c r="J700" s="19"/>
      <c r="K700" s="18"/>
      <c r="L700" s="18"/>
      <c r="M700" s="18"/>
      <c r="N700" s="18"/>
      <c r="S700" s="18"/>
    </row>
    <row r="701" spans="5:19" x14ac:dyDescent="0.25">
      <c r="E701" s="16"/>
      <c r="F701" s="16"/>
      <c r="G701" s="17"/>
      <c r="H701" s="18"/>
      <c r="I701" s="26"/>
      <c r="J701" s="19"/>
      <c r="K701" s="18"/>
      <c r="L701" s="18"/>
      <c r="M701" s="18"/>
      <c r="N701" s="18"/>
      <c r="S701" s="18"/>
    </row>
    <row r="702" spans="5:19" x14ac:dyDescent="0.25">
      <c r="E702" s="16"/>
      <c r="F702" s="16"/>
      <c r="G702" s="17"/>
      <c r="H702" s="18"/>
      <c r="I702" s="26"/>
      <c r="J702" s="19"/>
      <c r="K702" s="18"/>
      <c r="L702" s="18"/>
      <c r="M702" s="18"/>
      <c r="N702" s="18"/>
      <c r="S702" s="18"/>
    </row>
    <row r="703" spans="5:19" x14ac:dyDescent="0.25">
      <c r="E703" s="16"/>
      <c r="F703" s="16"/>
      <c r="G703" s="17"/>
      <c r="H703" s="18"/>
      <c r="I703" s="26"/>
      <c r="J703" s="19"/>
      <c r="K703" s="18"/>
      <c r="L703" s="18"/>
      <c r="M703" s="18"/>
      <c r="N703" s="18"/>
      <c r="S703" s="18"/>
    </row>
    <row r="704" spans="5:19" x14ac:dyDescent="0.25">
      <c r="E704" s="16"/>
      <c r="F704" s="16"/>
      <c r="G704" s="17"/>
      <c r="H704" s="18"/>
      <c r="I704" s="26"/>
      <c r="J704" s="19"/>
      <c r="K704" s="18"/>
      <c r="L704" s="18"/>
      <c r="M704" s="18"/>
      <c r="N704" s="18"/>
      <c r="S704" s="18"/>
    </row>
    <row r="705" spans="5:19" x14ac:dyDescent="0.25">
      <c r="E705" s="16"/>
      <c r="F705" s="16"/>
      <c r="G705" s="17"/>
      <c r="H705" s="18"/>
      <c r="I705" s="26"/>
      <c r="J705" s="19"/>
      <c r="K705" s="18"/>
      <c r="L705" s="18"/>
      <c r="M705" s="18"/>
      <c r="N705" s="18"/>
      <c r="S705" s="18"/>
    </row>
    <row r="706" spans="5:19" x14ac:dyDescent="0.25">
      <c r="E706" s="16"/>
      <c r="F706" s="16"/>
      <c r="G706" s="17"/>
      <c r="H706" s="18"/>
      <c r="I706" s="26"/>
      <c r="J706" s="19"/>
      <c r="K706" s="18"/>
      <c r="L706" s="18"/>
      <c r="M706" s="18"/>
      <c r="N706" s="18"/>
      <c r="S706" s="18"/>
    </row>
    <row r="707" spans="5:19" x14ac:dyDescent="0.25">
      <c r="E707" s="16"/>
      <c r="F707" s="16"/>
      <c r="G707" s="17"/>
      <c r="H707" s="18"/>
      <c r="I707" s="26"/>
      <c r="J707" s="19"/>
      <c r="K707" s="18"/>
      <c r="L707" s="18"/>
      <c r="M707" s="18"/>
      <c r="N707" s="18"/>
      <c r="S707" s="18"/>
    </row>
    <row r="708" spans="5:19" x14ac:dyDescent="0.25">
      <c r="E708" s="16"/>
      <c r="F708" s="16"/>
      <c r="G708" s="17"/>
      <c r="H708" s="18"/>
      <c r="I708" s="26"/>
      <c r="J708" s="19"/>
      <c r="K708" s="18"/>
      <c r="L708" s="18"/>
      <c r="M708" s="18"/>
      <c r="N708" s="18"/>
      <c r="S708" s="18"/>
    </row>
    <row r="709" spans="5:19" x14ac:dyDescent="0.25">
      <c r="E709" s="16"/>
      <c r="F709" s="16"/>
      <c r="G709" s="17"/>
      <c r="H709" s="18"/>
      <c r="I709" s="26"/>
      <c r="J709" s="19"/>
      <c r="K709" s="18"/>
      <c r="L709" s="18"/>
      <c r="M709" s="18"/>
      <c r="N709" s="18"/>
      <c r="S709" s="18"/>
    </row>
    <row r="710" spans="5:19" x14ac:dyDescent="0.25">
      <c r="E710" s="16"/>
      <c r="F710" s="16"/>
      <c r="G710" s="17"/>
      <c r="H710" s="18"/>
      <c r="I710" s="26"/>
      <c r="J710" s="19"/>
      <c r="K710" s="18"/>
      <c r="L710" s="18"/>
      <c r="M710" s="18"/>
      <c r="N710" s="18"/>
      <c r="S710" s="18"/>
    </row>
    <row r="711" spans="5:19" x14ac:dyDescent="0.25">
      <c r="E711" s="16"/>
      <c r="F711" s="16"/>
      <c r="G711" s="17"/>
      <c r="H711" s="18"/>
      <c r="I711" s="26"/>
      <c r="J711" s="19"/>
      <c r="K711" s="18"/>
      <c r="L711" s="18"/>
      <c r="M711" s="18"/>
      <c r="N711" s="18"/>
      <c r="S711" s="18"/>
    </row>
    <row r="712" spans="5:19" x14ac:dyDescent="0.25">
      <c r="E712" s="16"/>
      <c r="F712" s="16"/>
      <c r="G712" s="17"/>
      <c r="H712" s="18"/>
      <c r="I712" s="26"/>
      <c r="J712" s="19"/>
      <c r="K712" s="18"/>
      <c r="L712" s="18"/>
      <c r="M712" s="18"/>
      <c r="N712" s="18"/>
      <c r="S712" s="18"/>
    </row>
    <row r="713" spans="5:19" x14ac:dyDescent="0.25">
      <c r="E713" s="16"/>
      <c r="F713" s="16"/>
      <c r="G713" s="17"/>
      <c r="H713" s="18"/>
      <c r="I713" s="26"/>
      <c r="J713" s="19"/>
      <c r="K713" s="18"/>
      <c r="L713" s="18"/>
      <c r="M713" s="18"/>
      <c r="N713" s="18"/>
      <c r="S713" s="18"/>
    </row>
    <row r="714" spans="5:19" x14ac:dyDescent="0.25">
      <c r="E714" s="16"/>
      <c r="F714" s="16"/>
      <c r="G714" s="17"/>
      <c r="H714" s="18"/>
      <c r="I714" s="26"/>
      <c r="J714" s="19"/>
      <c r="K714" s="18"/>
      <c r="L714" s="18"/>
      <c r="M714" s="18"/>
      <c r="N714" s="18"/>
      <c r="S714" s="18"/>
    </row>
    <row r="715" spans="5:19" x14ac:dyDescent="0.25">
      <c r="E715" s="16"/>
      <c r="F715" s="16"/>
      <c r="G715" s="17"/>
      <c r="H715" s="18"/>
      <c r="I715" s="26"/>
      <c r="J715" s="19"/>
      <c r="K715" s="18"/>
      <c r="L715" s="18"/>
      <c r="M715" s="18"/>
      <c r="N715" s="18"/>
      <c r="S715" s="18"/>
    </row>
    <row r="716" spans="5:19" x14ac:dyDescent="0.25">
      <c r="E716" s="16"/>
      <c r="F716" s="16"/>
      <c r="G716" s="17"/>
      <c r="H716" s="18"/>
      <c r="I716" s="26"/>
      <c r="J716" s="19"/>
      <c r="K716" s="18"/>
      <c r="L716" s="18"/>
      <c r="M716" s="18"/>
      <c r="N716" s="18"/>
      <c r="S716" s="18"/>
    </row>
    <row r="717" spans="5:19" x14ac:dyDescent="0.25">
      <c r="E717" s="16"/>
      <c r="F717" s="16"/>
      <c r="G717" s="17"/>
      <c r="H717" s="18"/>
      <c r="I717" s="26"/>
      <c r="J717" s="19"/>
      <c r="K717" s="18"/>
      <c r="L717" s="18"/>
      <c r="M717" s="18"/>
      <c r="N717" s="18"/>
      <c r="S717" s="18"/>
    </row>
    <row r="718" spans="5:19" x14ac:dyDescent="0.25">
      <c r="E718" s="16"/>
      <c r="F718" s="16"/>
      <c r="G718" s="17"/>
      <c r="H718" s="18"/>
      <c r="I718" s="26"/>
      <c r="J718" s="19"/>
      <c r="K718" s="18"/>
      <c r="L718" s="18"/>
      <c r="M718" s="18"/>
      <c r="N718" s="18"/>
      <c r="S718" s="18"/>
    </row>
    <row r="719" spans="5:19" x14ac:dyDescent="0.25">
      <c r="E719" s="16"/>
      <c r="F719" s="16"/>
      <c r="G719" s="17"/>
      <c r="H719" s="18"/>
      <c r="I719" s="26"/>
      <c r="J719" s="19"/>
      <c r="K719" s="18"/>
      <c r="L719" s="18"/>
      <c r="M719" s="18"/>
      <c r="N719" s="18"/>
      <c r="S719" s="18"/>
    </row>
    <row r="720" spans="5:19" x14ac:dyDescent="0.25">
      <c r="E720" s="16"/>
      <c r="F720" s="16"/>
      <c r="G720" s="17"/>
      <c r="H720" s="18"/>
      <c r="I720" s="26"/>
      <c r="J720" s="19"/>
      <c r="K720" s="18"/>
      <c r="L720" s="18"/>
      <c r="M720" s="18"/>
      <c r="N720" s="18"/>
      <c r="Q720" s="18"/>
      <c r="S720" s="18"/>
    </row>
    <row r="721" spans="5:19" x14ac:dyDescent="0.25">
      <c r="E721" s="16"/>
      <c r="F721" s="16"/>
      <c r="G721" s="17"/>
      <c r="H721" s="18"/>
      <c r="I721" s="26"/>
      <c r="J721" s="19"/>
      <c r="K721" s="18"/>
      <c r="L721" s="18"/>
      <c r="M721" s="18"/>
      <c r="N721" s="18"/>
      <c r="S721" s="18"/>
    </row>
    <row r="722" spans="5:19" x14ac:dyDescent="0.25">
      <c r="E722" s="16"/>
      <c r="F722" s="16"/>
      <c r="G722" s="17"/>
      <c r="H722" s="18"/>
      <c r="I722" s="26"/>
      <c r="J722" s="19"/>
      <c r="K722" s="18"/>
      <c r="L722" s="18"/>
      <c r="M722" s="18"/>
      <c r="N722" s="18"/>
      <c r="S722" s="18"/>
    </row>
    <row r="723" spans="5:19" x14ac:dyDescent="0.25">
      <c r="E723" s="16"/>
      <c r="F723" s="16"/>
      <c r="G723" s="17"/>
      <c r="H723" s="18"/>
      <c r="I723" s="26"/>
      <c r="J723" s="19"/>
      <c r="K723" s="18"/>
      <c r="L723" s="18"/>
      <c r="M723" s="18"/>
      <c r="N723" s="18"/>
      <c r="S723" s="18"/>
    </row>
    <row r="724" spans="5:19" x14ac:dyDescent="0.25">
      <c r="E724" s="16"/>
      <c r="F724" s="16"/>
      <c r="G724" s="17"/>
      <c r="H724" s="18"/>
      <c r="I724" s="26"/>
      <c r="J724" s="19"/>
      <c r="K724" s="18"/>
      <c r="L724" s="18"/>
      <c r="M724" s="18"/>
      <c r="N724" s="18"/>
      <c r="S724" s="18"/>
    </row>
    <row r="725" spans="5:19" x14ac:dyDescent="0.25">
      <c r="E725" s="16"/>
      <c r="F725" s="16"/>
      <c r="G725" s="17"/>
      <c r="H725" s="18"/>
      <c r="I725" s="26"/>
      <c r="J725" s="19"/>
      <c r="K725" s="18"/>
      <c r="L725" s="18"/>
      <c r="M725" s="18"/>
      <c r="N725" s="18"/>
      <c r="S725" s="18"/>
    </row>
    <row r="726" spans="5:19" x14ac:dyDescent="0.25">
      <c r="E726" s="16"/>
      <c r="F726" s="16"/>
      <c r="G726" s="17"/>
      <c r="H726" s="18"/>
      <c r="I726" s="26"/>
      <c r="J726" s="19"/>
      <c r="K726" s="18"/>
      <c r="L726" s="18"/>
      <c r="M726" s="18"/>
      <c r="N726" s="18"/>
      <c r="S726" s="18"/>
    </row>
    <row r="727" spans="5:19" x14ac:dyDescent="0.25">
      <c r="E727" s="16"/>
      <c r="F727" s="16"/>
      <c r="G727" s="17"/>
      <c r="H727" s="18"/>
      <c r="I727" s="26"/>
      <c r="J727" s="19"/>
      <c r="K727" s="18"/>
      <c r="L727" s="18"/>
      <c r="M727" s="18"/>
      <c r="N727" s="18"/>
      <c r="S727" s="18"/>
    </row>
    <row r="728" spans="5:19" x14ac:dyDescent="0.25">
      <c r="E728" s="16"/>
      <c r="F728" s="16"/>
      <c r="G728" s="17"/>
      <c r="H728" s="18"/>
      <c r="I728" s="26"/>
      <c r="J728" s="19"/>
      <c r="K728" s="18"/>
      <c r="L728" s="18"/>
      <c r="M728" s="18"/>
      <c r="N728" s="18"/>
      <c r="S728" s="18"/>
    </row>
    <row r="729" spans="5:19" x14ac:dyDescent="0.25">
      <c r="E729" s="16"/>
      <c r="F729" s="16"/>
      <c r="G729" s="17"/>
      <c r="H729" s="18"/>
      <c r="I729" s="26"/>
      <c r="J729" s="19"/>
      <c r="K729" s="18"/>
      <c r="L729" s="18"/>
      <c r="M729" s="18"/>
      <c r="N729" s="18"/>
      <c r="S729" s="18"/>
    </row>
    <row r="730" spans="5:19" x14ac:dyDescent="0.25">
      <c r="E730" s="16"/>
      <c r="F730" s="16"/>
      <c r="G730" s="17"/>
      <c r="H730" s="18"/>
      <c r="I730" s="26"/>
      <c r="J730" s="19"/>
      <c r="K730" s="18"/>
      <c r="L730" s="18"/>
      <c r="M730" s="18"/>
      <c r="N730" s="18"/>
      <c r="S730" s="18"/>
    </row>
    <row r="731" spans="5:19" x14ac:dyDescent="0.25">
      <c r="E731" s="16"/>
      <c r="F731" s="16"/>
      <c r="G731" s="17"/>
      <c r="H731" s="18"/>
      <c r="I731" s="26"/>
      <c r="J731" s="19"/>
      <c r="K731" s="18"/>
      <c r="L731" s="18"/>
      <c r="M731" s="18"/>
      <c r="N731" s="18"/>
      <c r="S731" s="18"/>
    </row>
    <row r="732" spans="5:19" x14ac:dyDescent="0.25">
      <c r="E732" s="16"/>
      <c r="F732" s="16"/>
      <c r="G732" s="17"/>
      <c r="H732" s="18"/>
      <c r="I732" s="26"/>
      <c r="J732" s="19"/>
      <c r="K732" s="18"/>
      <c r="L732" s="18"/>
      <c r="M732" s="18"/>
      <c r="N732" s="18"/>
      <c r="S732" s="18"/>
    </row>
    <row r="733" spans="5:19" x14ac:dyDescent="0.25">
      <c r="E733" s="16"/>
      <c r="F733" s="16"/>
      <c r="G733" s="17"/>
      <c r="H733" s="18"/>
      <c r="I733" s="26"/>
      <c r="J733" s="19"/>
      <c r="K733" s="18"/>
      <c r="L733" s="18"/>
      <c r="M733" s="18"/>
      <c r="N733" s="18"/>
      <c r="S733" s="18"/>
    </row>
    <row r="734" spans="5:19" x14ac:dyDescent="0.25">
      <c r="E734" s="16"/>
      <c r="F734" s="16"/>
      <c r="G734" s="17"/>
      <c r="H734" s="18"/>
      <c r="I734" s="26"/>
      <c r="J734" s="19"/>
      <c r="K734" s="18"/>
      <c r="L734" s="18"/>
      <c r="M734" s="18"/>
      <c r="N734" s="18"/>
      <c r="S734" s="18"/>
    </row>
    <row r="735" spans="5:19" x14ac:dyDescent="0.25">
      <c r="E735" s="16"/>
      <c r="F735" s="16"/>
      <c r="G735" s="17"/>
      <c r="H735" s="18"/>
      <c r="I735" s="26"/>
      <c r="J735" s="19"/>
      <c r="K735" s="18"/>
      <c r="L735" s="18"/>
      <c r="M735" s="18"/>
      <c r="N735" s="18"/>
      <c r="S735" s="18"/>
    </row>
    <row r="736" spans="5:19" x14ac:dyDescent="0.25">
      <c r="E736" s="16"/>
      <c r="F736" s="16"/>
      <c r="G736" s="17"/>
      <c r="H736" s="18"/>
      <c r="I736" s="26"/>
      <c r="J736" s="19"/>
      <c r="K736" s="18"/>
      <c r="L736" s="18"/>
      <c r="M736" s="18"/>
      <c r="N736" s="18"/>
      <c r="S736" s="18"/>
    </row>
    <row r="737" spans="5:19" x14ac:dyDescent="0.25">
      <c r="E737" s="16"/>
      <c r="F737" s="16"/>
      <c r="G737" s="17"/>
      <c r="H737" s="18"/>
      <c r="I737" s="26"/>
      <c r="J737" s="19"/>
      <c r="K737" s="18"/>
      <c r="L737" s="18"/>
      <c r="M737" s="18"/>
      <c r="N737" s="18"/>
      <c r="S737" s="18"/>
    </row>
    <row r="738" spans="5:19" x14ac:dyDescent="0.25">
      <c r="E738" s="16"/>
      <c r="F738" s="16"/>
      <c r="G738" s="17"/>
      <c r="H738" s="18"/>
      <c r="I738" s="26"/>
      <c r="J738" s="19"/>
      <c r="K738" s="18"/>
      <c r="L738" s="18"/>
      <c r="M738" s="18"/>
      <c r="N738" s="18"/>
      <c r="S738" s="18"/>
    </row>
    <row r="739" spans="5:19" x14ac:dyDescent="0.25">
      <c r="E739" s="16"/>
      <c r="F739" s="16"/>
      <c r="G739" s="17"/>
      <c r="H739" s="18"/>
      <c r="I739" s="26"/>
      <c r="J739" s="19"/>
      <c r="K739" s="18"/>
      <c r="L739" s="18"/>
      <c r="M739" s="18"/>
      <c r="N739" s="18"/>
      <c r="S739" s="18"/>
    </row>
    <row r="740" spans="5:19" x14ac:dyDescent="0.25">
      <c r="E740" s="16"/>
      <c r="F740" s="16"/>
      <c r="G740" s="17"/>
      <c r="H740" s="18"/>
      <c r="I740" s="26"/>
      <c r="J740" s="19"/>
      <c r="K740" s="18"/>
      <c r="L740" s="18"/>
      <c r="M740" s="18"/>
      <c r="N740" s="18"/>
      <c r="S740" s="18"/>
    </row>
    <row r="741" spans="5:19" x14ac:dyDescent="0.25">
      <c r="E741" s="16"/>
      <c r="F741" s="16"/>
      <c r="G741" s="17"/>
      <c r="H741" s="18"/>
      <c r="I741" s="26"/>
      <c r="J741" s="19"/>
      <c r="K741" s="18"/>
      <c r="L741" s="18"/>
      <c r="M741" s="18"/>
      <c r="N741" s="18"/>
      <c r="S741" s="18"/>
    </row>
    <row r="742" spans="5:19" x14ac:dyDescent="0.25">
      <c r="E742" s="16"/>
      <c r="F742" s="16"/>
      <c r="G742" s="17"/>
      <c r="H742" s="18"/>
      <c r="I742" s="26"/>
      <c r="J742" s="19"/>
      <c r="K742" s="18"/>
      <c r="L742" s="18"/>
      <c r="M742" s="18"/>
      <c r="N742" s="18"/>
      <c r="S742" s="18"/>
    </row>
    <row r="743" spans="5:19" x14ac:dyDescent="0.25">
      <c r="E743" s="16"/>
      <c r="F743" s="16"/>
      <c r="G743" s="17"/>
      <c r="H743" s="18"/>
      <c r="I743" s="26"/>
      <c r="J743" s="19"/>
      <c r="K743" s="18"/>
      <c r="L743" s="18"/>
      <c r="M743" s="18"/>
      <c r="N743" s="18"/>
      <c r="S743" s="18"/>
    </row>
    <row r="744" spans="5:19" x14ac:dyDescent="0.25">
      <c r="E744" s="16"/>
      <c r="F744" s="16"/>
      <c r="G744" s="17"/>
      <c r="H744" s="18"/>
      <c r="I744" s="26"/>
      <c r="J744" s="19"/>
      <c r="K744" s="18"/>
      <c r="L744" s="18"/>
      <c r="M744" s="18"/>
      <c r="N744" s="18"/>
      <c r="S744" s="18"/>
    </row>
    <row r="745" spans="5:19" x14ac:dyDescent="0.25">
      <c r="E745" s="16"/>
      <c r="F745" s="16"/>
      <c r="G745" s="17"/>
      <c r="H745" s="18"/>
      <c r="I745" s="26"/>
      <c r="J745" s="19"/>
      <c r="K745" s="18"/>
      <c r="L745" s="18"/>
      <c r="M745" s="18"/>
      <c r="N745" s="18"/>
      <c r="S745" s="18"/>
    </row>
    <row r="746" spans="5:19" x14ac:dyDescent="0.25">
      <c r="E746" s="16"/>
      <c r="F746" s="16"/>
      <c r="G746" s="17"/>
      <c r="H746" s="18"/>
      <c r="I746" s="26"/>
      <c r="J746" s="19"/>
      <c r="K746" s="18"/>
      <c r="L746" s="18"/>
      <c r="M746" s="18"/>
      <c r="N746" s="18"/>
      <c r="S746" s="18"/>
    </row>
    <row r="747" spans="5:19" x14ac:dyDescent="0.25">
      <c r="E747" s="16"/>
      <c r="F747" s="16"/>
      <c r="G747" s="17"/>
      <c r="H747" s="18"/>
      <c r="I747" s="26"/>
      <c r="J747" s="19"/>
      <c r="K747" s="18"/>
      <c r="L747" s="18"/>
      <c r="M747" s="18"/>
      <c r="N747" s="18"/>
      <c r="S747" s="18"/>
    </row>
    <row r="748" spans="5:19" x14ac:dyDescent="0.25">
      <c r="E748" s="16"/>
      <c r="F748" s="16"/>
      <c r="G748" s="17"/>
      <c r="H748" s="18"/>
      <c r="I748" s="26"/>
      <c r="J748" s="19"/>
      <c r="K748" s="18"/>
      <c r="L748" s="18"/>
      <c r="M748" s="18"/>
      <c r="N748" s="18"/>
      <c r="S748" s="18"/>
    </row>
    <row r="749" spans="5:19" x14ac:dyDescent="0.25">
      <c r="E749" s="16"/>
      <c r="F749" s="16"/>
      <c r="G749" s="17"/>
      <c r="H749" s="18"/>
      <c r="I749" s="26"/>
      <c r="J749" s="19"/>
      <c r="K749" s="18"/>
      <c r="L749" s="18"/>
      <c r="M749" s="18"/>
      <c r="N749" s="18"/>
      <c r="S749" s="18"/>
    </row>
    <row r="750" spans="5:19" x14ac:dyDescent="0.25">
      <c r="E750" s="16"/>
      <c r="F750" s="16"/>
      <c r="G750" s="17"/>
      <c r="H750" s="18"/>
      <c r="I750" s="26"/>
      <c r="J750" s="19"/>
      <c r="K750" s="18"/>
      <c r="L750" s="18"/>
      <c r="M750" s="18"/>
      <c r="N750" s="18"/>
      <c r="S750" s="18"/>
    </row>
    <row r="751" spans="5:19" x14ac:dyDescent="0.25">
      <c r="E751" s="16"/>
      <c r="F751" s="16"/>
      <c r="G751" s="17"/>
      <c r="H751" s="18"/>
      <c r="I751" s="26"/>
      <c r="J751" s="19"/>
      <c r="K751" s="18"/>
      <c r="L751" s="18"/>
      <c r="M751" s="18"/>
      <c r="N751" s="18"/>
      <c r="S751" s="18"/>
    </row>
    <row r="752" spans="5:19" x14ac:dyDescent="0.25">
      <c r="E752" s="16"/>
      <c r="F752" s="16"/>
      <c r="G752" s="17"/>
      <c r="H752" s="18"/>
      <c r="I752" s="26"/>
      <c r="J752" s="19"/>
      <c r="K752" s="18"/>
      <c r="L752" s="18"/>
      <c r="M752" s="18"/>
      <c r="N752" s="18"/>
      <c r="S752" s="18"/>
    </row>
    <row r="753" spans="5:19" x14ac:dyDescent="0.25">
      <c r="E753" s="16"/>
      <c r="F753" s="16"/>
      <c r="G753" s="17"/>
      <c r="H753" s="18"/>
      <c r="I753" s="26"/>
      <c r="J753" s="19"/>
      <c r="K753" s="18"/>
      <c r="L753" s="18"/>
      <c r="M753" s="18"/>
      <c r="N753" s="18"/>
      <c r="S753" s="18"/>
    </row>
    <row r="754" spans="5:19" x14ac:dyDescent="0.25">
      <c r="E754" s="16"/>
      <c r="F754" s="16"/>
      <c r="G754" s="17"/>
      <c r="H754" s="18"/>
      <c r="I754" s="26"/>
      <c r="J754" s="19"/>
      <c r="K754" s="18"/>
      <c r="L754" s="18"/>
      <c r="M754" s="18"/>
      <c r="N754" s="18"/>
      <c r="S754" s="18"/>
    </row>
    <row r="755" spans="5:19" x14ac:dyDescent="0.25">
      <c r="E755" s="16"/>
      <c r="F755" s="16"/>
      <c r="G755" s="17"/>
      <c r="H755" s="18"/>
      <c r="I755" s="26"/>
      <c r="J755" s="19"/>
      <c r="K755" s="18"/>
      <c r="L755" s="18"/>
      <c r="M755" s="18"/>
      <c r="N755" s="18"/>
      <c r="S755" s="18"/>
    </row>
    <row r="756" spans="5:19" x14ac:dyDescent="0.25">
      <c r="E756" s="16"/>
      <c r="F756" s="16"/>
      <c r="G756" s="17"/>
      <c r="H756" s="18"/>
      <c r="I756" s="26"/>
      <c r="J756" s="19"/>
      <c r="K756" s="18"/>
      <c r="L756" s="18"/>
      <c r="M756" s="18"/>
      <c r="N756" s="18"/>
      <c r="S756" s="18"/>
    </row>
    <row r="757" spans="5:19" x14ac:dyDescent="0.25">
      <c r="E757" s="16"/>
      <c r="F757" s="16"/>
      <c r="G757" s="17"/>
      <c r="H757" s="18"/>
      <c r="I757" s="26"/>
      <c r="J757" s="19"/>
      <c r="K757" s="18"/>
      <c r="L757" s="18"/>
      <c r="M757" s="18"/>
      <c r="N757" s="18"/>
      <c r="S757" s="18"/>
    </row>
    <row r="758" spans="5:19" x14ac:dyDescent="0.25">
      <c r="E758" s="16"/>
      <c r="F758" s="16"/>
      <c r="G758" s="17"/>
      <c r="H758" s="18"/>
      <c r="I758" s="26"/>
      <c r="J758" s="19"/>
      <c r="K758" s="18"/>
      <c r="L758" s="18"/>
      <c r="M758" s="18"/>
      <c r="N758" s="18"/>
      <c r="S758" s="18"/>
    </row>
    <row r="759" spans="5:19" x14ac:dyDescent="0.25">
      <c r="E759" s="16"/>
      <c r="F759" s="16"/>
      <c r="G759" s="17"/>
      <c r="H759" s="18"/>
      <c r="I759" s="26"/>
      <c r="J759" s="19"/>
      <c r="K759" s="18"/>
      <c r="L759" s="18"/>
      <c r="M759" s="18"/>
      <c r="N759" s="18"/>
      <c r="S759" s="18"/>
    </row>
    <row r="760" spans="5:19" x14ac:dyDescent="0.25">
      <c r="E760" s="16"/>
      <c r="F760" s="16"/>
      <c r="G760" s="17"/>
      <c r="H760" s="18"/>
      <c r="I760" s="26"/>
      <c r="J760" s="19"/>
      <c r="K760" s="18"/>
      <c r="L760" s="18"/>
      <c r="M760" s="18"/>
      <c r="N760" s="18"/>
      <c r="S760" s="18"/>
    </row>
    <row r="761" spans="5:19" x14ac:dyDescent="0.25">
      <c r="E761" s="16"/>
      <c r="F761" s="16"/>
      <c r="G761" s="17"/>
      <c r="H761" s="18"/>
      <c r="I761" s="26"/>
      <c r="J761" s="19"/>
      <c r="K761" s="18"/>
      <c r="L761" s="18"/>
      <c r="M761" s="18"/>
      <c r="N761" s="18"/>
      <c r="S761" s="18"/>
    </row>
    <row r="762" spans="5:19" x14ac:dyDescent="0.25">
      <c r="E762" s="16"/>
      <c r="F762" s="16"/>
      <c r="G762" s="17"/>
      <c r="H762" s="18"/>
      <c r="I762" s="26"/>
      <c r="J762" s="19"/>
      <c r="K762" s="18"/>
      <c r="L762" s="18"/>
      <c r="M762" s="18"/>
      <c r="N762" s="18"/>
      <c r="S762" s="18"/>
    </row>
    <row r="763" spans="5:19" x14ac:dyDescent="0.25">
      <c r="E763" s="16"/>
      <c r="F763" s="16"/>
      <c r="G763" s="17"/>
      <c r="H763" s="18"/>
      <c r="I763" s="26"/>
      <c r="J763" s="19"/>
      <c r="K763" s="18"/>
      <c r="L763" s="18"/>
      <c r="M763" s="18"/>
      <c r="N763" s="18"/>
      <c r="S763" s="18"/>
    </row>
    <row r="764" spans="5:19" x14ac:dyDescent="0.25">
      <c r="E764" s="16"/>
      <c r="F764" s="16"/>
      <c r="G764" s="17"/>
      <c r="H764" s="18"/>
      <c r="I764" s="26"/>
      <c r="J764" s="19"/>
      <c r="K764" s="18"/>
      <c r="L764" s="18"/>
      <c r="M764" s="18"/>
      <c r="N764" s="18"/>
      <c r="S764" s="18"/>
    </row>
    <row r="765" spans="5:19" x14ac:dyDescent="0.25">
      <c r="E765" s="16"/>
      <c r="F765" s="16"/>
      <c r="G765" s="17"/>
      <c r="H765" s="18"/>
      <c r="I765" s="26"/>
      <c r="J765" s="19"/>
      <c r="K765" s="18"/>
      <c r="L765" s="18"/>
      <c r="M765" s="18"/>
      <c r="N765" s="18"/>
      <c r="S765" s="18"/>
    </row>
    <row r="766" spans="5:19" x14ac:dyDescent="0.25">
      <c r="E766" s="16"/>
      <c r="F766" s="16"/>
      <c r="G766" s="17"/>
      <c r="H766" s="18"/>
      <c r="I766" s="26"/>
      <c r="J766" s="19"/>
      <c r="K766" s="18"/>
      <c r="L766" s="18"/>
      <c r="M766" s="18"/>
      <c r="N766" s="18"/>
      <c r="S766" s="18"/>
    </row>
    <row r="767" spans="5:19" x14ac:dyDescent="0.25">
      <c r="E767" s="16"/>
      <c r="F767" s="16"/>
      <c r="G767" s="17"/>
      <c r="H767" s="18"/>
      <c r="I767" s="26"/>
      <c r="J767" s="19"/>
      <c r="K767" s="18"/>
      <c r="L767" s="18"/>
      <c r="M767" s="18"/>
      <c r="N767" s="18"/>
      <c r="S767" s="18"/>
    </row>
    <row r="768" spans="5:19" x14ac:dyDescent="0.25">
      <c r="E768" s="16"/>
      <c r="F768" s="16"/>
      <c r="G768" s="17"/>
      <c r="H768" s="18"/>
      <c r="I768" s="26"/>
      <c r="J768" s="19"/>
      <c r="K768" s="18"/>
      <c r="L768" s="18"/>
      <c r="M768" s="18"/>
      <c r="N768" s="18"/>
      <c r="S768" s="18"/>
    </row>
    <row r="769" spans="5:19" x14ac:dyDescent="0.25">
      <c r="E769" s="16"/>
      <c r="F769" s="16"/>
      <c r="G769" s="17"/>
      <c r="H769" s="18"/>
      <c r="I769" s="26"/>
      <c r="J769" s="19"/>
      <c r="K769" s="18"/>
      <c r="L769" s="18"/>
      <c r="M769" s="18"/>
      <c r="N769" s="18"/>
      <c r="S769" s="18"/>
    </row>
    <row r="770" spans="5:19" x14ac:dyDescent="0.25">
      <c r="E770" s="16"/>
      <c r="F770" s="16"/>
      <c r="G770" s="17"/>
      <c r="H770" s="18"/>
      <c r="I770" s="26"/>
      <c r="J770" s="19"/>
      <c r="K770" s="18"/>
      <c r="L770" s="18"/>
      <c r="M770" s="18"/>
      <c r="N770" s="18"/>
      <c r="S770" s="18"/>
    </row>
    <row r="771" spans="5:19" x14ac:dyDescent="0.25">
      <c r="E771" s="16"/>
      <c r="F771" s="16"/>
      <c r="G771" s="17"/>
      <c r="H771" s="18"/>
      <c r="I771" s="26"/>
      <c r="J771" s="19"/>
      <c r="K771" s="18"/>
      <c r="L771" s="18"/>
      <c r="M771" s="18"/>
      <c r="N771" s="18"/>
      <c r="S771" s="18"/>
    </row>
    <row r="772" spans="5:19" x14ac:dyDescent="0.25">
      <c r="E772" s="16"/>
      <c r="F772" s="16"/>
      <c r="G772" s="17"/>
      <c r="H772" s="18"/>
      <c r="I772" s="26"/>
      <c r="J772" s="19"/>
      <c r="K772" s="18"/>
      <c r="L772" s="18"/>
      <c r="M772" s="18"/>
      <c r="N772" s="18"/>
      <c r="S772" s="18"/>
    </row>
    <row r="773" spans="5:19" x14ac:dyDescent="0.25">
      <c r="E773" s="16"/>
      <c r="F773" s="16"/>
      <c r="G773" s="17"/>
      <c r="H773" s="18"/>
      <c r="I773" s="26"/>
      <c r="J773" s="19"/>
      <c r="K773" s="18"/>
      <c r="L773" s="18"/>
      <c r="M773" s="18"/>
      <c r="N773" s="18"/>
      <c r="S773" s="18"/>
    </row>
    <row r="774" spans="5:19" x14ac:dyDescent="0.25">
      <c r="E774" s="16"/>
      <c r="F774" s="16"/>
      <c r="G774" s="17"/>
      <c r="H774" s="18"/>
      <c r="I774" s="26"/>
      <c r="J774" s="19"/>
      <c r="K774" s="18"/>
      <c r="L774" s="18"/>
      <c r="M774" s="18"/>
      <c r="N774" s="18"/>
      <c r="S774" s="18"/>
    </row>
    <row r="775" spans="5:19" x14ac:dyDescent="0.25">
      <c r="E775" s="16"/>
      <c r="F775" s="16"/>
      <c r="G775" s="17"/>
      <c r="H775" s="18"/>
      <c r="I775" s="26"/>
      <c r="J775" s="19"/>
      <c r="K775" s="18"/>
      <c r="L775" s="18"/>
      <c r="M775" s="18"/>
      <c r="N775" s="18"/>
      <c r="S775" s="18"/>
    </row>
    <row r="776" spans="5:19" x14ac:dyDescent="0.25">
      <c r="E776" s="16"/>
      <c r="F776" s="16"/>
      <c r="G776" s="17"/>
      <c r="H776" s="18"/>
      <c r="I776" s="26"/>
      <c r="J776" s="19"/>
      <c r="K776" s="18"/>
      <c r="L776" s="18"/>
      <c r="M776" s="18"/>
      <c r="N776" s="18"/>
      <c r="S776" s="18"/>
    </row>
    <row r="777" spans="5:19" x14ac:dyDescent="0.25">
      <c r="E777" s="16"/>
      <c r="F777" s="16"/>
      <c r="G777" s="17"/>
      <c r="H777" s="18"/>
      <c r="I777" s="26"/>
      <c r="J777" s="19"/>
      <c r="K777" s="18"/>
      <c r="L777" s="18"/>
      <c r="M777" s="18"/>
      <c r="N777" s="18"/>
      <c r="S777" s="18"/>
    </row>
    <row r="778" spans="5:19" x14ac:dyDescent="0.25">
      <c r="E778" s="16"/>
      <c r="F778" s="16"/>
      <c r="G778" s="17"/>
      <c r="H778" s="18"/>
      <c r="I778" s="26"/>
      <c r="J778" s="19"/>
      <c r="K778" s="18"/>
      <c r="L778" s="18"/>
      <c r="M778" s="18"/>
      <c r="N778" s="18"/>
      <c r="S778" s="18"/>
    </row>
    <row r="779" spans="5:19" x14ac:dyDescent="0.25">
      <c r="E779" s="16"/>
      <c r="F779" s="16"/>
      <c r="G779" s="17"/>
      <c r="H779" s="18"/>
      <c r="I779" s="26"/>
      <c r="J779" s="19"/>
      <c r="K779" s="18"/>
      <c r="L779" s="18"/>
      <c r="M779" s="18"/>
      <c r="N779" s="18"/>
      <c r="S779" s="18"/>
    </row>
    <row r="780" spans="5:19" x14ac:dyDescent="0.25">
      <c r="E780" s="16"/>
      <c r="F780" s="16"/>
      <c r="G780" s="17"/>
      <c r="H780" s="18"/>
      <c r="I780" s="26"/>
      <c r="J780" s="19"/>
      <c r="K780" s="18"/>
      <c r="L780" s="18"/>
      <c r="M780" s="18"/>
      <c r="N780" s="18"/>
      <c r="S780" s="18"/>
    </row>
    <row r="781" spans="5:19" x14ac:dyDescent="0.25">
      <c r="E781" s="16"/>
      <c r="F781" s="16"/>
      <c r="G781" s="17"/>
      <c r="H781" s="18"/>
      <c r="I781" s="26"/>
      <c r="J781" s="19"/>
      <c r="K781" s="18"/>
      <c r="L781" s="18"/>
      <c r="M781" s="18"/>
      <c r="N781" s="18"/>
      <c r="S781" s="18"/>
    </row>
    <row r="782" spans="5:19" x14ac:dyDescent="0.25">
      <c r="E782" s="16"/>
      <c r="F782" s="16"/>
      <c r="G782" s="17"/>
      <c r="H782" s="18"/>
      <c r="I782" s="26"/>
      <c r="J782" s="19"/>
      <c r="K782" s="18"/>
      <c r="L782" s="18"/>
      <c r="M782" s="18"/>
      <c r="N782" s="18"/>
      <c r="S782" s="18"/>
    </row>
    <row r="783" spans="5:19" x14ac:dyDescent="0.25">
      <c r="E783" s="16"/>
      <c r="F783" s="16"/>
      <c r="G783" s="17"/>
      <c r="H783" s="18"/>
      <c r="I783" s="26"/>
      <c r="J783" s="19"/>
      <c r="K783" s="18"/>
      <c r="L783" s="18"/>
      <c r="M783" s="18"/>
      <c r="N783" s="18"/>
      <c r="S783" s="18"/>
    </row>
    <row r="784" spans="5:19" x14ac:dyDescent="0.25">
      <c r="E784" s="16"/>
      <c r="F784" s="16"/>
      <c r="G784" s="17"/>
      <c r="H784" s="18"/>
      <c r="I784" s="26"/>
      <c r="J784" s="19"/>
      <c r="K784" s="18"/>
      <c r="L784" s="18"/>
      <c r="M784" s="18"/>
      <c r="N784" s="18"/>
      <c r="S784" s="18"/>
    </row>
    <row r="785" spans="5:19" x14ac:dyDescent="0.25">
      <c r="E785" s="16"/>
      <c r="F785" s="16"/>
      <c r="G785" s="17"/>
      <c r="H785" s="18"/>
      <c r="I785" s="26"/>
      <c r="J785" s="19"/>
      <c r="K785" s="18"/>
      <c r="L785" s="18"/>
      <c r="M785" s="18"/>
      <c r="N785" s="18"/>
      <c r="S785" s="18"/>
    </row>
    <row r="786" spans="5:19" x14ac:dyDescent="0.25">
      <c r="E786" s="16"/>
      <c r="F786" s="16"/>
      <c r="G786" s="17"/>
      <c r="H786" s="18"/>
      <c r="I786" s="26"/>
      <c r="J786" s="19"/>
      <c r="K786" s="18"/>
      <c r="L786" s="18"/>
      <c r="M786" s="18"/>
      <c r="N786" s="18"/>
      <c r="S786" s="18"/>
    </row>
    <row r="787" spans="5:19" x14ac:dyDescent="0.25">
      <c r="E787" s="16"/>
      <c r="F787" s="16"/>
      <c r="G787" s="17"/>
      <c r="H787" s="18"/>
      <c r="I787" s="26"/>
      <c r="J787" s="19"/>
      <c r="K787" s="18"/>
      <c r="L787" s="18"/>
      <c r="M787" s="18"/>
      <c r="N787" s="18"/>
      <c r="S787" s="18"/>
    </row>
    <row r="788" spans="5:19" x14ac:dyDescent="0.25">
      <c r="E788" s="16"/>
      <c r="F788" s="16"/>
      <c r="G788" s="17"/>
      <c r="H788" s="18"/>
      <c r="I788" s="26"/>
      <c r="J788" s="19"/>
      <c r="K788" s="18"/>
      <c r="L788" s="18"/>
      <c r="M788" s="18"/>
      <c r="N788" s="18"/>
      <c r="S788" s="18"/>
    </row>
    <row r="789" spans="5:19" x14ac:dyDescent="0.25">
      <c r="E789" s="16"/>
      <c r="F789" s="16"/>
      <c r="G789" s="17"/>
      <c r="H789" s="18"/>
      <c r="I789" s="26"/>
      <c r="J789" s="19"/>
      <c r="K789" s="18"/>
      <c r="L789" s="18"/>
      <c r="M789" s="18"/>
      <c r="N789" s="18"/>
      <c r="S789" s="18"/>
    </row>
    <row r="790" spans="5:19" x14ac:dyDescent="0.25">
      <c r="E790" s="16"/>
      <c r="F790" s="16"/>
      <c r="G790" s="17"/>
      <c r="H790" s="18"/>
      <c r="I790" s="26"/>
      <c r="J790" s="19"/>
      <c r="K790" s="18"/>
      <c r="L790" s="18"/>
      <c r="M790" s="18"/>
      <c r="N790" s="18"/>
      <c r="S790" s="18"/>
    </row>
    <row r="791" spans="5:19" x14ac:dyDescent="0.25">
      <c r="E791" s="16"/>
      <c r="F791" s="16"/>
      <c r="G791" s="17"/>
      <c r="H791" s="18"/>
      <c r="I791" s="26"/>
      <c r="J791" s="19"/>
      <c r="K791" s="18"/>
      <c r="L791" s="18"/>
      <c r="M791" s="18"/>
      <c r="N791" s="18"/>
      <c r="S791" s="18"/>
    </row>
    <row r="792" spans="5:19" x14ac:dyDescent="0.25">
      <c r="E792" s="16"/>
      <c r="F792" s="16"/>
      <c r="G792" s="17"/>
      <c r="H792" s="18"/>
      <c r="I792" s="26"/>
      <c r="J792" s="19"/>
      <c r="K792" s="18"/>
      <c r="L792" s="18"/>
      <c r="M792" s="18"/>
      <c r="N792" s="18"/>
      <c r="S792" s="18"/>
    </row>
    <row r="793" spans="5:19" x14ac:dyDescent="0.25">
      <c r="E793" s="16"/>
      <c r="F793" s="16"/>
      <c r="G793" s="17"/>
      <c r="H793" s="18"/>
      <c r="I793" s="26"/>
      <c r="J793" s="19"/>
      <c r="K793" s="18"/>
      <c r="L793" s="18"/>
      <c r="M793" s="18"/>
      <c r="N793" s="18"/>
      <c r="S793" s="18"/>
    </row>
    <row r="794" spans="5:19" x14ac:dyDescent="0.25">
      <c r="E794" s="16"/>
      <c r="F794" s="16"/>
      <c r="G794" s="17"/>
      <c r="H794" s="18"/>
      <c r="I794" s="26"/>
      <c r="J794" s="19"/>
      <c r="K794" s="18"/>
      <c r="L794" s="18"/>
      <c r="M794" s="18"/>
      <c r="N794" s="18"/>
      <c r="S794" s="18"/>
    </row>
    <row r="795" spans="5:19" x14ac:dyDescent="0.25">
      <c r="E795" s="16"/>
      <c r="F795" s="16"/>
      <c r="G795" s="17"/>
      <c r="H795" s="18"/>
      <c r="I795" s="26"/>
      <c r="J795" s="19"/>
      <c r="K795" s="18"/>
      <c r="L795" s="18"/>
      <c r="M795" s="18"/>
      <c r="N795" s="18"/>
      <c r="S795" s="18"/>
    </row>
    <row r="796" spans="5:19" x14ac:dyDescent="0.25">
      <c r="E796" s="16"/>
      <c r="F796" s="16"/>
      <c r="G796" s="17"/>
      <c r="H796" s="18"/>
      <c r="I796" s="26"/>
      <c r="J796" s="19"/>
      <c r="K796" s="18"/>
      <c r="L796" s="18"/>
      <c r="M796" s="18"/>
      <c r="N796" s="18"/>
      <c r="S796" s="18"/>
    </row>
    <row r="797" spans="5:19" x14ac:dyDescent="0.25">
      <c r="E797" s="16"/>
      <c r="F797" s="16"/>
      <c r="G797" s="17"/>
      <c r="H797" s="18"/>
      <c r="I797" s="26"/>
      <c r="J797" s="19"/>
      <c r="K797" s="18"/>
      <c r="L797" s="18"/>
      <c r="M797" s="18"/>
      <c r="N797" s="18"/>
      <c r="S797" s="18"/>
    </row>
    <row r="798" spans="5:19" x14ac:dyDescent="0.25">
      <c r="E798" s="16"/>
      <c r="F798" s="16"/>
      <c r="G798" s="17"/>
      <c r="H798" s="18"/>
      <c r="I798" s="26"/>
      <c r="J798" s="19"/>
      <c r="K798" s="18"/>
      <c r="L798" s="18"/>
      <c r="M798" s="18"/>
      <c r="N798" s="18"/>
      <c r="S798" s="18"/>
    </row>
    <row r="799" spans="5:19" x14ac:dyDescent="0.25">
      <c r="E799" s="16"/>
      <c r="F799" s="16"/>
      <c r="G799" s="17"/>
      <c r="H799" s="18"/>
      <c r="I799" s="26"/>
      <c r="J799" s="19"/>
      <c r="K799" s="18"/>
      <c r="L799" s="18"/>
      <c r="M799" s="18"/>
      <c r="N799" s="18"/>
      <c r="S799" s="18"/>
    </row>
    <row r="800" spans="5:19" x14ac:dyDescent="0.25">
      <c r="E800" s="16"/>
      <c r="F800" s="16"/>
      <c r="G800" s="17"/>
      <c r="H800" s="18"/>
      <c r="I800" s="26"/>
      <c r="J800" s="19"/>
      <c r="K800" s="18"/>
      <c r="L800" s="18"/>
      <c r="M800" s="18"/>
      <c r="N800" s="18"/>
      <c r="S800" s="18"/>
    </row>
    <row r="801" spans="5:19" x14ac:dyDescent="0.25">
      <c r="E801" s="16"/>
      <c r="F801" s="16"/>
      <c r="G801" s="17"/>
      <c r="H801" s="18"/>
      <c r="I801" s="26"/>
      <c r="J801" s="19"/>
      <c r="K801" s="18"/>
      <c r="L801" s="18"/>
      <c r="M801" s="18"/>
      <c r="N801" s="18"/>
      <c r="S801" s="18"/>
    </row>
    <row r="802" spans="5:19" x14ac:dyDescent="0.25">
      <c r="E802" s="16"/>
      <c r="F802" s="16"/>
      <c r="G802" s="17"/>
      <c r="H802" s="18"/>
      <c r="I802" s="26"/>
      <c r="J802" s="19"/>
      <c r="K802" s="18"/>
      <c r="L802" s="18"/>
      <c r="M802" s="18"/>
      <c r="N802" s="18"/>
      <c r="S802" s="18"/>
    </row>
    <row r="803" spans="5:19" x14ac:dyDescent="0.25">
      <c r="E803" s="16"/>
      <c r="F803" s="16"/>
      <c r="G803" s="17"/>
      <c r="H803" s="18"/>
      <c r="I803" s="26"/>
      <c r="J803" s="19"/>
      <c r="K803" s="18"/>
      <c r="L803" s="18"/>
      <c r="M803" s="18"/>
      <c r="N803" s="18"/>
      <c r="S803" s="18"/>
    </row>
    <row r="804" spans="5:19" x14ac:dyDescent="0.25">
      <c r="E804" s="16"/>
      <c r="F804" s="16"/>
      <c r="G804" s="17"/>
      <c r="H804" s="18"/>
      <c r="I804" s="26"/>
      <c r="J804" s="19"/>
      <c r="K804" s="18"/>
      <c r="L804" s="18"/>
      <c r="M804" s="18"/>
      <c r="N804" s="18"/>
      <c r="S804" s="18"/>
    </row>
    <row r="805" spans="5:19" x14ac:dyDescent="0.25">
      <c r="E805" s="16"/>
      <c r="F805" s="16"/>
      <c r="G805" s="17"/>
      <c r="H805" s="18"/>
      <c r="I805" s="26"/>
      <c r="J805" s="19"/>
      <c r="K805" s="18"/>
      <c r="L805" s="18"/>
      <c r="M805" s="18"/>
      <c r="N805" s="18"/>
      <c r="S805" s="18"/>
    </row>
    <row r="806" spans="5:19" x14ac:dyDescent="0.25">
      <c r="E806" s="16"/>
      <c r="F806" s="16"/>
      <c r="G806" s="17"/>
      <c r="H806" s="18"/>
      <c r="I806" s="26"/>
      <c r="J806" s="19"/>
      <c r="K806" s="18"/>
      <c r="L806" s="18"/>
      <c r="M806" s="18"/>
      <c r="N806" s="18"/>
      <c r="S806" s="18"/>
    </row>
    <row r="807" spans="5:19" x14ac:dyDescent="0.25">
      <c r="E807" s="16"/>
      <c r="F807" s="16"/>
      <c r="G807" s="17"/>
      <c r="H807" s="18"/>
      <c r="I807" s="26"/>
      <c r="J807" s="19"/>
      <c r="K807" s="18"/>
      <c r="L807" s="18"/>
      <c r="M807" s="18"/>
      <c r="N807" s="18"/>
      <c r="S807" s="18"/>
    </row>
    <row r="808" spans="5:19" x14ac:dyDescent="0.25">
      <c r="E808" s="16"/>
      <c r="F808" s="16"/>
      <c r="G808" s="17"/>
      <c r="H808" s="18"/>
      <c r="I808" s="26"/>
      <c r="J808" s="19"/>
      <c r="K808" s="18"/>
      <c r="L808" s="18"/>
      <c r="M808" s="18"/>
      <c r="N808" s="18"/>
      <c r="S808" s="18"/>
    </row>
    <row r="809" spans="5:19" x14ac:dyDescent="0.25">
      <c r="E809" s="16"/>
      <c r="F809" s="16"/>
      <c r="G809" s="17"/>
      <c r="H809" s="18"/>
      <c r="I809" s="26"/>
      <c r="J809" s="19"/>
      <c r="K809" s="18"/>
      <c r="L809" s="18"/>
      <c r="M809" s="18"/>
      <c r="N809" s="18"/>
      <c r="S809" s="18"/>
    </row>
    <row r="810" spans="5:19" x14ac:dyDescent="0.25">
      <c r="E810" s="16"/>
      <c r="F810" s="16"/>
      <c r="G810" s="17"/>
      <c r="H810" s="18"/>
      <c r="I810" s="26"/>
      <c r="J810" s="19"/>
      <c r="K810" s="18"/>
      <c r="L810" s="18"/>
      <c r="M810" s="18"/>
      <c r="N810" s="18"/>
      <c r="S810" s="18"/>
    </row>
    <row r="811" spans="5:19" x14ac:dyDescent="0.25">
      <c r="E811" s="16"/>
      <c r="F811" s="16"/>
      <c r="G811" s="17"/>
      <c r="H811" s="18"/>
      <c r="I811" s="26"/>
      <c r="J811" s="19"/>
      <c r="K811" s="18"/>
      <c r="L811" s="18"/>
      <c r="M811" s="18"/>
      <c r="N811" s="18"/>
      <c r="S811" s="18"/>
    </row>
    <row r="812" spans="5:19" x14ac:dyDescent="0.25">
      <c r="E812" s="16"/>
      <c r="F812" s="16"/>
      <c r="G812" s="17"/>
      <c r="H812" s="18"/>
      <c r="I812" s="26"/>
      <c r="J812" s="19"/>
      <c r="K812" s="18"/>
      <c r="L812" s="18"/>
      <c r="M812" s="18"/>
      <c r="N812" s="18"/>
      <c r="S812" s="18"/>
    </row>
    <row r="813" spans="5:19" x14ac:dyDescent="0.25">
      <c r="E813" s="16"/>
      <c r="F813" s="16"/>
      <c r="G813" s="17"/>
      <c r="H813" s="18"/>
      <c r="I813" s="26"/>
      <c r="J813" s="19"/>
      <c r="K813" s="18"/>
      <c r="L813" s="18"/>
      <c r="M813" s="18"/>
      <c r="N813" s="18"/>
      <c r="S813" s="18"/>
    </row>
    <row r="814" spans="5:19" x14ac:dyDescent="0.25">
      <c r="E814" s="16"/>
      <c r="F814" s="16"/>
      <c r="G814" s="17"/>
      <c r="H814" s="18"/>
      <c r="I814" s="26"/>
      <c r="J814" s="19"/>
      <c r="K814" s="18"/>
      <c r="L814" s="18"/>
      <c r="M814" s="18"/>
      <c r="N814" s="18"/>
      <c r="S814" s="18"/>
    </row>
    <row r="815" spans="5:19" x14ac:dyDescent="0.25">
      <c r="E815" s="16"/>
      <c r="F815" s="16"/>
      <c r="G815" s="17"/>
      <c r="H815" s="18"/>
      <c r="I815" s="26"/>
      <c r="J815" s="19"/>
      <c r="K815" s="18"/>
      <c r="L815" s="18"/>
      <c r="M815" s="18"/>
      <c r="N815" s="18"/>
      <c r="S815" s="18"/>
    </row>
    <row r="816" spans="5:19" x14ac:dyDescent="0.25">
      <c r="E816" s="16"/>
      <c r="F816" s="16"/>
      <c r="G816" s="17"/>
      <c r="H816" s="18"/>
      <c r="I816" s="26"/>
      <c r="J816" s="19"/>
      <c r="K816" s="18"/>
      <c r="L816" s="18"/>
      <c r="M816" s="18"/>
      <c r="N816" s="18"/>
      <c r="S816" s="18"/>
    </row>
    <row r="817" spans="5:19" x14ac:dyDescent="0.25">
      <c r="E817" s="16"/>
      <c r="F817" s="16"/>
      <c r="G817" s="17"/>
      <c r="H817" s="18"/>
      <c r="I817" s="26"/>
      <c r="J817" s="19"/>
      <c r="K817" s="18"/>
      <c r="L817" s="18"/>
      <c r="M817" s="18"/>
      <c r="N817" s="18"/>
      <c r="S817" s="18"/>
    </row>
    <row r="818" spans="5:19" x14ac:dyDescent="0.25">
      <c r="E818" s="16"/>
      <c r="F818" s="16"/>
      <c r="G818" s="17"/>
      <c r="H818" s="18"/>
      <c r="I818" s="26"/>
      <c r="J818" s="19"/>
      <c r="K818" s="18"/>
      <c r="L818" s="18"/>
      <c r="M818" s="18"/>
      <c r="N818" s="18"/>
      <c r="S818" s="18"/>
    </row>
    <row r="819" spans="5:19" x14ac:dyDescent="0.25">
      <c r="E819" s="16"/>
      <c r="F819" s="16"/>
      <c r="G819" s="17"/>
      <c r="H819" s="18"/>
      <c r="I819" s="26"/>
      <c r="J819" s="19"/>
      <c r="K819" s="18"/>
      <c r="L819" s="18"/>
      <c r="M819" s="18"/>
      <c r="N819" s="18"/>
      <c r="S819" s="18"/>
    </row>
    <row r="820" spans="5:19" x14ac:dyDescent="0.25">
      <c r="E820" s="16"/>
      <c r="F820" s="16"/>
      <c r="G820" s="17"/>
      <c r="H820" s="18"/>
      <c r="I820" s="26"/>
      <c r="J820" s="19"/>
      <c r="K820" s="18"/>
      <c r="L820" s="18"/>
      <c r="M820" s="18"/>
      <c r="N820" s="18"/>
      <c r="S820" s="18"/>
    </row>
    <row r="821" spans="5:19" x14ac:dyDescent="0.25">
      <c r="E821" s="16"/>
      <c r="F821" s="16"/>
      <c r="G821" s="17"/>
      <c r="H821" s="18"/>
      <c r="I821" s="26"/>
      <c r="J821" s="19"/>
      <c r="K821" s="18"/>
      <c r="L821" s="18"/>
      <c r="M821" s="18"/>
      <c r="N821" s="18"/>
      <c r="S821" s="18"/>
    </row>
    <row r="822" spans="5:19" x14ac:dyDescent="0.25">
      <c r="E822" s="16"/>
      <c r="F822" s="16"/>
      <c r="G822" s="17"/>
      <c r="H822" s="18"/>
      <c r="I822" s="26"/>
      <c r="J822" s="19"/>
      <c r="K822" s="18"/>
      <c r="L822" s="18"/>
      <c r="M822" s="18"/>
      <c r="N822" s="18"/>
      <c r="S822" s="18"/>
    </row>
    <row r="823" spans="5:19" x14ac:dyDescent="0.25">
      <c r="E823" s="16"/>
      <c r="F823" s="16"/>
      <c r="G823" s="17"/>
      <c r="H823" s="18"/>
      <c r="I823" s="26"/>
      <c r="J823" s="19"/>
      <c r="K823" s="18"/>
      <c r="L823" s="18"/>
      <c r="M823" s="18"/>
      <c r="N823" s="18"/>
      <c r="S823" s="18"/>
    </row>
    <row r="824" spans="5:19" x14ac:dyDescent="0.25">
      <c r="E824" s="16"/>
      <c r="F824" s="16"/>
      <c r="G824" s="17"/>
      <c r="H824" s="18"/>
      <c r="I824" s="26"/>
      <c r="J824" s="19"/>
      <c r="K824" s="18"/>
      <c r="L824" s="18"/>
      <c r="M824" s="18"/>
      <c r="N824" s="18"/>
      <c r="S824" s="18"/>
    </row>
    <row r="825" spans="5:19" x14ac:dyDescent="0.25">
      <c r="E825" s="16"/>
      <c r="F825" s="16"/>
      <c r="G825" s="17"/>
      <c r="H825" s="18"/>
      <c r="I825" s="26"/>
      <c r="J825" s="19"/>
      <c r="K825" s="18"/>
      <c r="L825" s="18"/>
      <c r="M825" s="18"/>
      <c r="N825" s="18"/>
      <c r="S825" s="18"/>
    </row>
    <row r="826" spans="5:19" x14ac:dyDescent="0.25">
      <c r="E826" s="16"/>
      <c r="F826" s="16"/>
      <c r="G826" s="17"/>
      <c r="H826" s="18"/>
      <c r="I826" s="26"/>
      <c r="J826" s="19"/>
      <c r="K826" s="18"/>
      <c r="L826" s="18"/>
      <c r="M826" s="18"/>
      <c r="N826" s="18"/>
      <c r="S826" s="18"/>
    </row>
    <row r="827" spans="5:19" x14ac:dyDescent="0.25">
      <c r="E827" s="16"/>
      <c r="F827" s="16"/>
      <c r="G827" s="17"/>
      <c r="H827" s="18"/>
      <c r="I827" s="26"/>
      <c r="J827" s="19"/>
      <c r="K827" s="18"/>
      <c r="L827" s="18"/>
      <c r="M827" s="18"/>
      <c r="N827" s="18"/>
      <c r="S827" s="18"/>
    </row>
    <row r="828" spans="5:19" x14ac:dyDescent="0.25">
      <c r="E828" s="16"/>
      <c r="F828" s="16"/>
      <c r="G828" s="17"/>
      <c r="H828" s="18"/>
      <c r="I828" s="26"/>
      <c r="J828" s="19"/>
      <c r="K828" s="18"/>
      <c r="L828" s="18"/>
      <c r="M828" s="18"/>
      <c r="N828" s="18"/>
      <c r="S828" s="18"/>
    </row>
    <row r="829" spans="5:19" x14ac:dyDescent="0.25">
      <c r="E829" s="16"/>
      <c r="F829" s="16"/>
      <c r="G829" s="17"/>
      <c r="H829" s="18"/>
      <c r="I829" s="26"/>
      <c r="J829" s="19"/>
      <c r="K829" s="18"/>
      <c r="L829" s="18"/>
      <c r="M829" s="18"/>
      <c r="N829" s="18"/>
      <c r="S829" s="18"/>
    </row>
    <row r="830" spans="5:19" x14ac:dyDescent="0.25">
      <c r="E830" s="16"/>
      <c r="F830" s="16"/>
      <c r="G830" s="17"/>
      <c r="H830" s="18"/>
      <c r="I830" s="26"/>
      <c r="J830" s="19"/>
      <c r="K830" s="18"/>
      <c r="L830" s="18"/>
      <c r="M830" s="18"/>
      <c r="N830" s="18"/>
      <c r="S830" s="18"/>
    </row>
    <row r="831" spans="5:19" x14ac:dyDescent="0.25">
      <c r="E831" s="16"/>
      <c r="F831" s="16"/>
      <c r="G831" s="17"/>
      <c r="H831" s="18"/>
      <c r="I831" s="26"/>
      <c r="J831" s="19"/>
      <c r="K831" s="18"/>
      <c r="L831" s="18"/>
      <c r="M831" s="18"/>
      <c r="N831" s="18"/>
      <c r="S831" s="18"/>
    </row>
    <row r="832" spans="5:19" x14ac:dyDescent="0.25">
      <c r="E832" s="16"/>
      <c r="F832" s="16"/>
      <c r="G832" s="17"/>
      <c r="H832" s="18"/>
      <c r="I832" s="26"/>
      <c r="J832" s="19"/>
      <c r="K832" s="18"/>
      <c r="L832" s="18"/>
      <c r="M832" s="18"/>
      <c r="N832" s="18"/>
      <c r="S832" s="18"/>
    </row>
    <row r="833" spans="5:19" x14ac:dyDescent="0.25">
      <c r="E833" s="16"/>
      <c r="F833" s="16"/>
      <c r="G833" s="17"/>
      <c r="H833" s="18"/>
      <c r="I833" s="26"/>
      <c r="J833" s="19"/>
      <c r="K833" s="18"/>
      <c r="L833" s="18"/>
      <c r="M833" s="18"/>
      <c r="N833" s="18"/>
      <c r="S833" s="18"/>
    </row>
    <row r="834" spans="5:19" x14ac:dyDescent="0.25">
      <c r="E834" s="16"/>
      <c r="F834" s="16"/>
      <c r="G834" s="17"/>
      <c r="H834" s="18"/>
      <c r="I834" s="26"/>
      <c r="J834" s="19"/>
      <c r="K834" s="18"/>
      <c r="L834" s="18"/>
      <c r="M834" s="18"/>
      <c r="N834" s="18"/>
      <c r="S834" s="18"/>
    </row>
    <row r="835" spans="5:19" x14ac:dyDescent="0.25">
      <c r="E835" s="16"/>
      <c r="F835" s="16"/>
      <c r="G835" s="17"/>
      <c r="H835" s="18"/>
      <c r="I835" s="26"/>
      <c r="J835" s="19"/>
      <c r="K835" s="18"/>
      <c r="L835" s="18"/>
      <c r="M835" s="18"/>
      <c r="N835" s="18"/>
      <c r="S835" s="18"/>
    </row>
    <row r="836" spans="5:19" x14ac:dyDescent="0.25">
      <c r="E836" s="16"/>
      <c r="F836" s="16"/>
      <c r="G836" s="17"/>
      <c r="H836" s="18"/>
      <c r="I836" s="26"/>
      <c r="J836" s="19"/>
      <c r="K836" s="18"/>
      <c r="L836" s="18"/>
      <c r="M836" s="18"/>
      <c r="N836" s="18"/>
      <c r="S836" s="18"/>
    </row>
    <row r="837" spans="5:19" x14ac:dyDescent="0.25">
      <c r="E837" s="16"/>
      <c r="F837" s="16"/>
      <c r="G837" s="17"/>
      <c r="H837" s="18"/>
      <c r="I837" s="26"/>
      <c r="J837" s="19"/>
      <c r="K837" s="18"/>
      <c r="L837" s="18"/>
      <c r="M837" s="18"/>
      <c r="N837" s="18"/>
      <c r="S837" s="18"/>
    </row>
    <row r="838" spans="5:19" x14ac:dyDescent="0.25">
      <c r="E838" s="16"/>
      <c r="F838" s="16"/>
      <c r="G838" s="17"/>
      <c r="H838" s="18"/>
      <c r="I838" s="26"/>
      <c r="J838" s="19"/>
      <c r="K838" s="18"/>
      <c r="L838" s="18"/>
      <c r="M838" s="18"/>
      <c r="N838" s="18"/>
      <c r="S838" s="18"/>
    </row>
    <row r="839" spans="5:19" x14ac:dyDescent="0.25">
      <c r="E839" s="16"/>
      <c r="F839" s="16"/>
      <c r="G839" s="17"/>
      <c r="H839" s="18"/>
      <c r="I839" s="26"/>
      <c r="J839" s="19"/>
      <c r="K839" s="18"/>
      <c r="L839" s="18"/>
      <c r="M839" s="18"/>
      <c r="N839" s="18"/>
      <c r="S839" s="18"/>
    </row>
    <row r="840" spans="5:19" x14ac:dyDescent="0.25">
      <c r="E840" s="16"/>
      <c r="F840" s="16"/>
      <c r="G840" s="17"/>
      <c r="H840" s="18"/>
      <c r="I840" s="26"/>
      <c r="J840" s="19"/>
      <c r="K840" s="18"/>
      <c r="L840" s="18"/>
      <c r="M840" s="18"/>
      <c r="N840" s="18"/>
      <c r="S840" s="18"/>
    </row>
    <row r="841" spans="5:19" x14ac:dyDescent="0.25">
      <c r="E841" s="16"/>
      <c r="F841" s="16"/>
      <c r="G841" s="17"/>
      <c r="H841" s="18"/>
      <c r="I841" s="26"/>
      <c r="J841" s="19"/>
      <c r="K841" s="18"/>
      <c r="L841" s="18"/>
      <c r="M841" s="18"/>
      <c r="N841" s="18"/>
      <c r="S841" s="18"/>
    </row>
    <row r="842" spans="5:19" x14ac:dyDescent="0.25">
      <c r="E842" s="16"/>
      <c r="F842" s="16"/>
      <c r="G842" s="17"/>
      <c r="H842" s="18"/>
      <c r="I842" s="26"/>
      <c r="J842" s="19"/>
      <c r="K842" s="18"/>
      <c r="L842" s="18"/>
      <c r="M842" s="18"/>
      <c r="N842" s="18"/>
      <c r="S842" s="18"/>
    </row>
    <row r="843" spans="5:19" x14ac:dyDescent="0.25">
      <c r="E843" s="16"/>
      <c r="F843" s="16"/>
      <c r="G843" s="17"/>
      <c r="H843" s="18"/>
      <c r="I843" s="26"/>
      <c r="J843" s="19"/>
      <c r="K843" s="18"/>
      <c r="L843" s="18"/>
      <c r="M843" s="18"/>
      <c r="N843" s="18"/>
      <c r="S843" s="18"/>
    </row>
    <row r="844" spans="5:19" x14ac:dyDescent="0.25">
      <c r="E844" s="16"/>
      <c r="F844" s="16"/>
      <c r="G844" s="17"/>
      <c r="H844" s="18"/>
      <c r="I844" s="26"/>
      <c r="J844" s="19"/>
      <c r="K844" s="18"/>
      <c r="L844" s="18"/>
      <c r="M844" s="18"/>
      <c r="N844" s="18"/>
      <c r="S844" s="18"/>
    </row>
    <row r="845" spans="5:19" x14ac:dyDescent="0.25">
      <c r="E845" s="16"/>
      <c r="F845" s="16"/>
      <c r="G845" s="17"/>
      <c r="H845" s="18"/>
      <c r="I845" s="26"/>
      <c r="J845" s="19"/>
      <c r="K845" s="18"/>
      <c r="L845" s="18"/>
      <c r="M845" s="18"/>
      <c r="N845" s="18"/>
      <c r="S845" s="18"/>
    </row>
    <row r="846" spans="5:19" x14ac:dyDescent="0.25">
      <c r="E846" s="16"/>
      <c r="F846" s="16"/>
      <c r="G846" s="17"/>
      <c r="H846" s="18"/>
      <c r="I846" s="26"/>
      <c r="J846" s="19"/>
      <c r="K846" s="18"/>
      <c r="L846" s="18"/>
      <c r="M846" s="18"/>
      <c r="N846" s="18"/>
      <c r="S846" s="18"/>
    </row>
    <row r="847" spans="5:19" x14ac:dyDescent="0.25">
      <c r="E847" s="16"/>
      <c r="F847" s="16"/>
      <c r="G847" s="17"/>
      <c r="H847" s="18"/>
      <c r="I847" s="26"/>
      <c r="J847" s="19"/>
      <c r="K847" s="18"/>
      <c r="L847" s="18"/>
      <c r="M847" s="18"/>
      <c r="N847" s="18"/>
      <c r="S847" s="18"/>
    </row>
    <row r="848" spans="5:19" x14ac:dyDescent="0.25">
      <c r="E848" s="16"/>
      <c r="F848" s="16"/>
      <c r="G848" s="17"/>
      <c r="H848" s="18"/>
      <c r="I848" s="26"/>
      <c r="J848" s="19"/>
      <c r="K848" s="18"/>
      <c r="L848" s="18"/>
      <c r="M848" s="18"/>
      <c r="N848" s="18"/>
      <c r="S848" s="18"/>
    </row>
    <row r="849" spans="5:19" x14ac:dyDescent="0.25">
      <c r="E849" s="16"/>
      <c r="F849" s="16"/>
      <c r="G849" s="17"/>
      <c r="H849" s="18"/>
      <c r="I849" s="26"/>
      <c r="J849" s="19"/>
      <c r="K849" s="18"/>
      <c r="L849" s="18"/>
      <c r="M849" s="18"/>
      <c r="N849" s="18"/>
      <c r="S849" s="18"/>
    </row>
    <row r="850" spans="5:19" x14ac:dyDescent="0.25">
      <c r="E850" s="16"/>
      <c r="F850" s="16"/>
      <c r="G850" s="17"/>
      <c r="H850" s="18"/>
      <c r="I850" s="26"/>
      <c r="J850" s="19"/>
      <c r="K850" s="18"/>
      <c r="L850" s="18"/>
      <c r="M850" s="18"/>
      <c r="N850" s="18"/>
      <c r="S850" s="18"/>
    </row>
    <row r="851" spans="5:19" x14ac:dyDescent="0.25">
      <c r="E851" s="16"/>
      <c r="F851" s="16"/>
      <c r="G851" s="17"/>
      <c r="H851" s="18"/>
      <c r="I851" s="26"/>
      <c r="J851" s="19"/>
      <c r="K851" s="18"/>
      <c r="L851" s="18"/>
      <c r="M851" s="18"/>
      <c r="N851" s="18"/>
      <c r="S851" s="18"/>
    </row>
    <row r="852" spans="5:19" x14ac:dyDescent="0.25">
      <c r="E852" s="16"/>
      <c r="F852" s="16"/>
      <c r="G852" s="17"/>
      <c r="H852" s="18"/>
      <c r="I852" s="26"/>
      <c r="J852" s="19"/>
      <c r="K852" s="18"/>
      <c r="L852" s="18"/>
      <c r="M852" s="18"/>
      <c r="N852" s="18"/>
      <c r="S852" s="18"/>
    </row>
    <row r="853" spans="5:19" x14ac:dyDescent="0.25">
      <c r="E853" s="16"/>
      <c r="F853" s="16"/>
      <c r="G853" s="17"/>
      <c r="H853" s="18"/>
      <c r="I853" s="26"/>
      <c r="J853" s="19"/>
      <c r="K853" s="18"/>
      <c r="L853" s="18"/>
      <c r="M853" s="18"/>
      <c r="N853" s="18"/>
      <c r="S853" s="18"/>
    </row>
    <row r="854" spans="5:19" x14ac:dyDescent="0.25">
      <c r="E854" s="16"/>
      <c r="F854" s="16"/>
      <c r="G854" s="17"/>
      <c r="H854" s="18"/>
      <c r="I854" s="26"/>
      <c r="J854" s="19"/>
      <c r="K854" s="18"/>
      <c r="L854" s="18"/>
      <c r="M854" s="18"/>
      <c r="N854" s="18"/>
      <c r="S854" s="18"/>
    </row>
    <row r="855" spans="5:19" x14ac:dyDescent="0.25">
      <c r="E855" s="16"/>
      <c r="F855" s="16"/>
      <c r="G855" s="17"/>
      <c r="H855" s="18"/>
      <c r="I855" s="26"/>
      <c r="J855" s="19"/>
      <c r="K855" s="18"/>
      <c r="L855" s="18"/>
      <c r="M855" s="18"/>
      <c r="N855" s="18"/>
      <c r="S855" s="18"/>
    </row>
    <row r="856" spans="5:19" x14ac:dyDescent="0.25">
      <c r="E856" s="16"/>
      <c r="F856" s="16"/>
      <c r="G856" s="17"/>
      <c r="H856" s="18"/>
      <c r="I856" s="26"/>
      <c r="J856" s="19"/>
      <c r="K856" s="18"/>
      <c r="L856" s="18"/>
      <c r="M856" s="18"/>
      <c r="N856" s="18"/>
      <c r="S856" s="18"/>
    </row>
    <row r="857" spans="5:19" x14ac:dyDescent="0.25">
      <c r="E857" s="16"/>
      <c r="F857" s="16"/>
      <c r="G857" s="17"/>
      <c r="H857" s="18"/>
      <c r="I857" s="26"/>
      <c r="J857" s="19"/>
      <c r="K857" s="18"/>
      <c r="L857" s="18"/>
      <c r="M857" s="18"/>
      <c r="N857" s="18"/>
      <c r="S857" s="18"/>
    </row>
    <row r="858" spans="5:19" x14ac:dyDescent="0.25">
      <c r="E858" s="16"/>
      <c r="F858" s="16"/>
      <c r="G858" s="17"/>
      <c r="H858" s="18"/>
      <c r="I858" s="26"/>
      <c r="J858" s="19"/>
      <c r="K858" s="18"/>
      <c r="L858" s="18"/>
      <c r="M858" s="18"/>
      <c r="N858" s="18"/>
      <c r="S858" s="18"/>
    </row>
    <row r="859" spans="5:19" x14ac:dyDescent="0.25">
      <c r="E859" s="16"/>
      <c r="F859" s="16"/>
      <c r="G859" s="17"/>
      <c r="H859" s="18"/>
      <c r="I859" s="26"/>
      <c r="J859" s="19"/>
      <c r="K859" s="18"/>
      <c r="L859" s="18"/>
      <c r="M859" s="18"/>
      <c r="N859" s="18"/>
      <c r="S859" s="18"/>
    </row>
    <row r="860" spans="5:19" x14ac:dyDescent="0.25">
      <c r="E860" s="16"/>
      <c r="F860" s="16"/>
      <c r="G860" s="17"/>
      <c r="H860" s="18"/>
      <c r="I860" s="26"/>
      <c r="J860" s="19"/>
      <c r="K860" s="18"/>
      <c r="L860" s="18"/>
      <c r="M860" s="18"/>
      <c r="N860" s="18"/>
      <c r="S860" s="18"/>
    </row>
    <row r="861" spans="5:19" x14ac:dyDescent="0.25">
      <c r="E861" s="16"/>
      <c r="F861" s="16"/>
      <c r="G861" s="17"/>
      <c r="H861" s="18"/>
      <c r="I861" s="26"/>
      <c r="J861" s="19"/>
      <c r="K861" s="18"/>
      <c r="L861" s="18"/>
      <c r="M861" s="18"/>
      <c r="N861" s="18"/>
      <c r="S861" s="18"/>
    </row>
    <row r="862" spans="5:19" x14ac:dyDescent="0.25">
      <c r="E862" s="16"/>
      <c r="F862" s="16"/>
      <c r="G862" s="17"/>
      <c r="H862" s="18"/>
      <c r="I862" s="26"/>
      <c r="J862" s="19"/>
      <c r="K862" s="18"/>
      <c r="L862" s="18"/>
      <c r="M862" s="18"/>
      <c r="N862" s="18"/>
      <c r="S862" s="18"/>
    </row>
    <row r="863" spans="5:19" x14ac:dyDescent="0.25">
      <c r="E863" s="16"/>
      <c r="F863" s="16"/>
      <c r="G863" s="17"/>
      <c r="H863" s="18"/>
      <c r="I863" s="26"/>
      <c r="J863" s="19"/>
      <c r="K863" s="18"/>
      <c r="L863" s="18"/>
      <c r="M863" s="18"/>
      <c r="N863" s="18"/>
      <c r="S863" s="18"/>
    </row>
    <row r="864" spans="5:19" x14ac:dyDescent="0.25">
      <c r="E864" s="16"/>
      <c r="F864" s="16"/>
      <c r="G864" s="17"/>
      <c r="H864" s="18"/>
      <c r="I864" s="26"/>
      <c r="J864" s="19"/>
      <c r="K864" s="18"/>
      <c r="L864" s="18"/>
      <c r="M864" s="18"/>
      <c r="N864" s="18"/>
      <c r="S864" s="18"/>
    </row>
    <row r="865" spans="5:19" x14ac:dyDescent="0.25">
      <c r="E865" s="16"/>
      <c r="F865" s="16"/>
      <c r="G865" s="17"/>
      <c r="H865" s="18"/>
      <c r="I865" s="26"/>
      <c r="J865" s="19"/>
      <c r="K865" s="18"/>
      <c r="L865" s="18"/>
      <c r="M865" s="18"/>
      <c r="N865" s="18"/>
      <c r="S865" s="18"/>
    </row>
    <row r="866" spans="5:19" x14ac:dyDescent="0.25">
      <c r="E866" s="16"/>
      <c r="F866" s="16"/>
      <c r="G866" s="17"/>
      <c r="H866" s="18"/>
      <c r="I866" s="26"/>
      <c r="J866" s="19"/>
      <c r="K866" s="18"/>
      <c r="L866" s="18"/>
      <c r="M866" s="18"/>
      <c r="N866" s="18"/>
      <c r="S866" s="18"/>
    </row>
    <row r="867" spans="5:19" x14ac:dyDescent="0.25">
      <c r="E867" s="16"/>
      <c r="F867" s="16"/>
      <c r="G867" s="17"/>
      <c r="H867" s="18"/>
      <c r="I867" s="26"/>
      <c r="J867" s="19"/>
      <c r="K867" s="18"/>
      <c r="L867" s="18"/>
      <c r="M867" s="18"/>
      <c r="N867" s="18"/>
      <c r="S867" s="18"/>
    </row>
    <row r="868" spans="5:19" x14ac:dyDescent="0.25">
      <c r="E868" s="16"/>
      <c r="F868" s="16"/>
      <c r="G868" s="17"/>
      <c r="H868" s="18"/>
      <c r="I868" s="26"/>
      <c r="J868" s="19"/>
      <c r="K868" s="18"/>
      <c r="L868" s="18"/>
      <c r="M868" s="18"/>
      <c r="N868" s="18"/>
      <c r="S868" s="18"/>
    </row>
    <row r="869" spans="5:19" x14ac:dyDescent="0.25">
      <c r="E869" s="16"/>
      <c r="F869" s="16"/>
      <c r="G869" s="17"/>
      <c r="H869" s="18"/>
      <c r="I869" s="26"/>
      <c r="J869" s="19"/>
      <c r="K869" s="18"/>
      <c r="L869" s="18"/>
      <c r="M869" s="18"/>
      <c r="N869" s="18"/>
      <c r="S869" s="18"/>
    </row>
    <row r="870" spans="5:19" x14ac:dyDescent="0.25">
      <c r="E870" s="16"/>
      <c r="F870" s="16"/>
      <c r="G870" s="17"/>
      <c r="H870" s="18"/>
      <c r="I870" s="26"/>
      <c r="J870" s="19"/>
      <c r="K870" s="18"/>
      <c r="L870" s="18"/>
      <c r="M870" s="18"/>
      <c r="N870" s="18"/>
      <c r="S870" s="18"/>
    </row>
    <row r="871" spans="5:19" x14ac:dyDescent="0.25">
      <c r="E871" s="16"/>
      <c r="F871" s="16"/>
      <c r="G871" s="17"/>
      <c r="H871" s="18"/>
      <c r="I871" s="26"/>
      <c r="J871" s="19"/>
      <c r="K871" s="18"/>
      <c r="L871" s="18"/>
      <c r="M871" s="18"/>
      <c r="N871" s="18"/>
      <c r="S871" s="18"/>
    </row>
    <row r="872" spans="5:19" x14ac:dyDescent="0.25">
      <c r="E872" s="16"/>
      <c r="F872" s="16"/>
      <c r="G872" s="17"/>
      <c r="H872" s="18"/>
      <c r="I872" s="26"/>
      <c r="J872" s="19"/>
      <c r="K872" s="18"/>
      <c r="L872" s="18"/>
      <c r="M872" s="18"/>
      <c r="N872" s="18"/>
      <c r="S872" s="18"/>
    </row>
    <row r="873" spans="5:19" x14ac:dyDescent="0.25">
      <c r="E873" s="16"/>
      <c r="F873" s="16"/>
      <c r="G873" s="17"/>
      <c r="H873" s="18"/>
      <c r="I873" s="26"/>
      <c r="J873" s="19"/>
      <c r="K873" s="18"/>
      <c r="L873" s="18"/>
      <c r="M873" s="18"/>
      <c r="N873" s="18"/>
      <c r="S873" s="18"/>
    </row>
    <row r="874" spans="5:19" x14ac:dyDescent="0.25">
      <c r="E874" s="16"/>
      <c r="F874" s="16"/>
      <c r="G874" s="17"/>
      <c r="H874" s="18"/>
      <c r="I874" s="26"/>
      <c r="J874" s="19"/>
      <c r="K874" s="18"/>
      <c r="L874" s="18"/>
      <c r="M874" s="18"/>
      <c r="N874" s="18"/>
      <c r="S874" s="18"/>
    </row>
    <row r="875" spans="5:19" x14ac:dyDescent="0.25">
      <c r="E875" s="16"/>
      <c r="F875" s="16"/>
      <c r="G875" s="17"/>
      <c r="H875" s="18"/>
      <c r="I875" s="26"/>
      <c r="J875" s="19"/>
      <c r="K875" s="18"/>
      <c r="L875" s="18"/>
      <c r="M875" s="18"/>
      <c r="N875" s="18"/>
      <c r="S875" s="18"/>
    </row>
    <row r="876" spans="5:19" x14ac:dyDescent="0.25">
      <c r="E876" s="16"/>
      <c r="F876" s="16"/>
      <c r="G876" s="17"/>
      <c r="H876" s="18"/>
      <c r="I876" s="26"/>
      <c r="J876" s="19"/>
      <c r="K876" s="18"/>
      <c r="L876" s="18"/>
      <c r="M876" s="18"/>
      <c r="N876" s="18"/>
      <c r="S876" s="18"/>
    </row>
    <row r="877" spans="5:19" x14ac:dyDescent="0.25">
      <c r="E877" s="16"/>
      <c r="F877" s="16"/>
      <c r="G877" s="17"/>
      <c r="H877" s="18"/>
      <c r="I877" s="26"/>
      <c r="J877" s="19"/>
      <c r="K877" s="18"/>
      <c r="L877" s="18"/>
      <c r="M877" s="18"/>
      <c r="N877" s="18"/>
      <c r="S877" s="18"/>
    </row>
    <row r="878" spans="5:19" x14ac:dyDescent="0.25">
      <c r="E878" s="16"/>
      <c r="F878" s="16"/>
      <c r="G878" s="17"/>
      <c r="H878" s="18"/>
      <c r="I878" s="26"/>
      <c r="J878" s="19"/>
      <c r="K878" s="18"/>
      <c r="L878" s="18"/>
      <c r="M878" s="18"/>
      <c r="N878" s="18"/>
      <c r="S878" s="18"/>
    </row>
    <row r="879" spans="5:19" x14ac:dyDescent="0.25">
      <c r="E879" s="16"/>
      <c r="F879" s="16"/>
      <c r="G879" s="17"/>
      <c r="H879" s="18"/>
      <c r="I879" s="26"/>
      <c r="J879" s="19"/>
      <c r="K879" s="18"/>
      <c r="L879" s="18"/>
      <c r="M879" s="18"/>
      <c r="N879" s="18"/>
      <c r="S879" s="18"/>
    </row>
    <row r="880" spans="5:19" x14ac:dyDescent="0.25">
      <c r="E880" s="16"/>
      <c r="F880" s="16"/>
      <c r="G880" s="17"/>
      <c r="H880" s="18"/>
      <c r="I880" s="26"/>
      <c r="J880" s="19"/>
      <c r="K880" s="18"/>
      <c r="L880" s="18"/>
      <c r="M880" s="18"/>
      <c r="N880" s="18"/>
      <c r="S880" s="18"/>
    </row>
    <row r="881" spans="5:19" x14ac:dyDescent="0.25">
      <c r="E881" s="16"/>
      <c r="F881" s="16"/>
      <c r="G881" s="17"/>
      <c r="H881" s="18"/>
      <c r="I881" s="26"/>
      <c r="J881" s="19"/>
      <c r="K881" s="18"/>
      <c r="L881" s="18"/>
      <c r="M881" s="18"/>
      <c r="N881" s="18"/>
      <c r="S881" s="18"/>
    </row>
    <row r="882" spans="5:19" x14ac:dyDescent="0.25">
      <c r="E882" s="16"/>
      <c r="F882" s="16"/>
      <c r="G882" s="17"/>
      <c r="H882" s="18"/>
      <c r="I882" s="26"/>
      <c r="J882" s="19"/>
      <c r="K882" s="18"/>
      <c r="L882" s="18"/>
      <c r="M882" s="18"/>
      <c r="N882" s="18"/>
      <c r="S882" s="18"/>
    </row>
    <row r="883" spans="5:19" x14ac:dyDescent="0.25">
      <c r="E883" s="16"/>
      <c r="F883" s="16"/>
      <c r="G883" s="17"/>
      <c r="H883" s="18"/>
      <c r="I883" s="26"/>
      <c r="J883" s="19"/>
      <c r="K883" s="18"/>
      <c r="L883" s="18"/>
      <c r="M883" s="18"/>
      <c r="N883" s="18"/>
      <c r="S883" s="18"/>
    </row>
    <row r="884" spans="5:19" x14ac:dyDescent="0.25">
      <c r="E884" s="16"/>
      <c r="F884" s="16"/>
      <c r="G884" s="17"/>
      <c r="H884" s="18"/>
      <c r="I884" s="26"/>
      <c r="J884" s="19"/>
      <c r="K884" s="18"/>
      <c r="L884" s="18"/>
      <c r="M884" s="18"/>
      <c r="N884" s="18"/>
      <c r="S884" s="18"/>
    </row>
    <row r="885" spans="5:19" x14ac:dyDescent="0.25">
      <c r="E885" s="16"/>
      <c r="F885" s="16"/>
      <c r="G885" s="17"/>
      <c r="H885" s="18"/>
      <c r="I885" s="26"/>
      <c r="J885" s="19"/>
      <c r="K885" s="18"/>
      <c r="L885" s="18"/>
      <c r="M885" s="18"/>
      <c r="N885" s="18"/>
      <c r="S885" s="18"/>
    </row>
    <row r="886" spans="5:19" x14ac:dyDescent="0.25">
      <c r="E886" s="16"/>
      <c r="F886" s="16"/>
      <c r="G886" s="17"/>
      <c r="H886" s="18"/>
      <c r="I886" s="26"/>
      <c r="J886" s="19"/>
      <c r="K886" s="18"/>
      <c r="L886" s="18"/>
      <c r="M886" s="18"/>
      <c r="N886" s="18"/>
      <c r="S886" s="18"/>
    </row>
    <row r="887" spans="5:19" x14ac:dyDescent="0.25">
      <c r="E887" s="16"/>
      <c r="F887" s="16"/>
      <c r="G887" s="17"/>
      <c r="H887" s="18"/>
      <c r="I887" s="26"/>
      <c r="J887" s="19"/>
      <c r="K887" s="18"/>
      <c r="L887" s="18"/>
      <c r="M887" s="18"/>
      <c r="N887" s="18"/>
      <c r="S887" s="18"/>
    </row>
    <row r="888" spans="5:19" x14ac:dyDescent="0.25">
      <c r="E888" s="16"/>
      <c r="F888" s="16"/>
      <c r="G888" s="17"/>
      <c r="H888" s="18"/>
      <c r="I888" s="26"/>
      <c r="J888" s="19"/>
      <c r="K888" s="18"/>
      <c r="L888" s="18"/>
      <c r="M888" s="18"/>
      <c r="N888" s="18"/>
      <c r="Q888" s="18"/>
      <c r="S888" s="18"/>
    </row>
    <row r="889" spans="5:19" x14ac:dyDescent="0.25">
      <c r="E889" s="16"/>
      <c r="F889" s="16"/>
      <c r="G889" s="17"/>
      <c r="H889" s="18"/>
      <c r="I889" s="26"/>
      <c r="J889" s="19"/>
      <c r="K889" s="18"/>
      <c r="L889" s="18"/>
      <c r="M889" s="18"/>
      <c r="N889" s="18"/>
      <c r="S889" s="18"/>
    </row>
    <row r="890" spans="5:19" x14ac:dyDescent="0.25">
      <c r="E890" s="16"/>
      <c r="F890" s="16"/>
      <c r="G890" s="17"/>
      <c r="H890" s="18"/>
      <c r="I890" s="26"/>
      <c r="J890" s="19"/>
      <c r="K890" s="18"/>
      <c r="L890" s="18"/>
      <c r="M890" s="18"/>
      <c r="N890" s="18"/>
      <c r="S890" s="18"/>
    </row>
    <row r="891" spans="5:19" x14ac:dyDescent="0.25">
      <c r="E891" s="16"/>
      <c r="F891" s="16"/>
      <c r="G891" s="17"/>
      <c r="H891" s="18"/>
      <c r="I891" s="26"/>
      <c r="J891" s="19"/>
      <c r="K891" s="18"/>
      <c r="L891" s="18"/>
      <c r="M891" s="18"/>
      <c r="N891" s="18"/>
      <c r="S891" s="18"/>
    </row>
    <row r="892" spans="5:19" x14ac:dyDescent="0.25">
      <c r="E892" s="16"/>
      <c r="F892" s="16"/>
      <c r="G892" s="17"/>
      <c r="H892" s="18"/>
      <c r="I892" s="26"/>
      <c r="J892" s="19"/>
      <c r="K892" s="18"/>
      <c r="L892" s="18"/>
      <c r="M892" s="18"/>
      <c r="N892" s="18"/>
      <c r="S892" s="18"/>
    </row>
    <row r="893" spans="5:19" x14ac:dyDescent="0.25">
      <c r="E893" s="16"/>
      <c r="F893" s="16"/>
      <c r="G893" s="17"/>
      <c r="H893" s="18"/>
      <c r="I893" s="26"/>
      <c r="J893" s="19"/>
      <c r="K893" s="18"/>
      <c r="L893" s="18"/>
      <c r="M893" s="18"/>
      <c r="N893" s="18"/>
      <c r="S893" s="18"/>
    </row>
    <row r="894" spans="5:19" x14ac:dyDescent="0.25">
      <c r="E894" s="16"/>
      <c r="F894" s="16"/>
      <c r="G894" s="17"/>
      <c r="H894" s="18"/>
      <c r="I894" s="26"/>
      <c r="J894" s="19"/>
      <c r="K894" s="18"/>
      <c r="L894" s="18"/>
      <c r="M894" s="18"/>
      <c r="N894" s="18"/>
      <c r="S894" s="18"/>
    </row>
    <row r="895" spans="5:19" x14ac:dyDescent="0.25">
      <c r="E895" s="16"/>
      <c r="F895" s="16"/>
      <c r="G895" s="17"/>
      <c r="H895" s="18"/>
      <c r="I895" s="26"/>
      <c r="J895" s="19"/>
      <c r="K895" s="18"/>
      <c r="L895" s="18"/>
      <c r="M895" s="18"/>
      <c r="N895" s="18"/>
      <c r="S895" s="18"/>
    </row>
    <row r="896" spans="5:19" x14ac:dyDescent="0.25">
      <c r="E896" s="16"/>
      <c r="F896" s="16"/>
      <c r="G896" s="17"/>
      <c r="H896" s="18"/>
      <c r="I896" s="26"/>
      <c r="J896" s="19"/>
      <c r="K896" s="18"/>
      <c r="L896" s="18"/>
      <c r="M896" s="18"/>
      <c r="N896" s="18"/>
      <c r="S896" s="18"/>
    </row>
    <row r="897" spans="5:19" x14ac:dyDescent="0.25">
      <c r="E897" s="16"/>
      <c r="F897" s="16"/>
      <c r="G897" s="17"/>
      <c r="H897" s="18"/>
      <c r="I897" s="26"/>
      <c r="J897" s="19"/>
      <c r="K897" s="18"/>
      <c r="L897" s="18"/>
      <c r="M897" s="18"/>
      <c r="N897" s="18"/>
      <c r="S897" s="18"/>
    </row>
    <row r="898" spans="5:19" x14ac:dyDescent="0.25">
      <c r="E898" s="16"/>
      <c r="F898" s="16"/>
      <c r="G898" s="17"/>
      <c r="H898" s="18"/>
      <c r="I898" s="26"/>
      <c r="J898" s="19"/>
      <c r="K898" s="18"/>
      <c r="L898" s="18"/>
      <c r="M898" s="18"/>
      <c r="N898" s="18"/>
      <c r="S898" s="18"/>
    </row>
    <row r="899" spans="5:19" x14ac:dyDescent="0.25">
      <c r="E899" s="16"/>
      <c r="F899" s="16"/>
      <c r="G899" s="17"/>
      <c r="H899" s="18"/>
      <c r="I899" s="26"/>
      <c r="J899" s="19"/>
      <c r="K899" s="18"/>
      <c r="L899" s="18"/>
      <c r="M899" s="18"/>
      <c r="N899" s="18"/>
      <c r="S899" s="18"/>
    </row>
    <row r="900" spans="5:19" x14ac:dyDescent="0.25">
      <c r="E900" s="16"/>
      <c r="F900" s="16"/>
      <c r="G900" s="17"/>
      <c r="H900" s="18"/>
      <c r="I900" s="26"/>
      <c r="J900" s="19"/>
      <c r="K900" s="18"/>
      <c r="L900" s="18"/>
      <c r="M900" s="18"/>
      <c r="N900" s="18"/>
      <c r="S900" s="18"/>
    </row>
    <row r="901" spans="5:19" x14ac:dyDescent="0.25">
      <c r="E901" s="16"/>
      <c r="F901" s="16"/>
      <c r="G901" s="17"/>
      <c r="H901" s="18"/>
      <c r="I901" s="26"/>
      <c r="J901" s="19"/>
      <c r="K901" s="18"/>
      <c r="L901" s="18"/>
      <c r="M901" s="18"/>
      <c r="N901" s="18"/>
      <c r="S901" s="18"/>
    </row>
    <row r="902" spans="5:19" x14ac:dyDescent="0.25">
      <c r="E902" s="16"/>
      <c r="F902" s="16"/>
      <c r="G902" s="17"/>
      <c r="H902" s="18"/>
      <c r="I902" s="26"/>
      <c r="J902" s="19"/>
      <c r="K902" s="18"/>
      <c r="L902" s="18"/>
      <c r="M902" s="18"/>
      <c r="N902" s="18"/>
      <c r="S902" s="18"/>
    </row>
    <row r="903" spans="5:19" x14ac:dyDescent="0.25">
      <c r="E903" s="16"/>
      <c r="F903" s="16"/>
      <c r="G903" s="17"/>
      <c r="H903" s="18"/>
      <c r="I903" s="26"/>
      <c r="J903" s="19"/>
      <c r="K903" s="18"/>
      <c r="L903" s="18"/>
      <c r="M903" s="18"/>
      <c r="N903" s="18"/>
      <c r="S903" s="18"/>
    </row>
    <row r="904" spans="5:19" x14ac:dyDescent="0.25">
      <c r="E904" s="16"/>
      <c r="F904" s="16"/>
      <c r="G904" s="17"/>
      <c r="H904" s="18"/>
      <c r="I904" s="26"/>
      <c r="J904" s="19"/>
      <c r="K904" s="18"/>
      <c r="L904" s="18"/>
      <c r="M904" s="18"/>
      <c r="N904" s="18"/>
      <c r="S904" s="18"/>
    </row>
    <row r="905" spans="5:19" x14ac:dyDescent="0.25">
      <c r="E905" s="16"/>
      <c r="F905" s="16"/>
      <c r="G905" s="17"/>
      <c r="H905" s="18"/>
      <c r="I905" s="26"/>
      <c r="J905" s="19"/>
      <c r="K905" s="18"/>
      <c r="L905" s="18"/>
      <c r="M905" s="18"/>
      <c r="N905" s="18"/>
      <c r="S905" s="18"/>
    </row>
    <row r="906" spans="5:19" x14ac:dyDescent="0.25">
      <c r="E906" s="16"/>
      <c r="F906" s="16"/>
      <c r="G906" s="17"/>
      <c r="H906" s="18"/>
      <c r="I906" s="26"/>
      <c r="J906" s="19"/>
      <c r="K906" s="18"/>
      <c r="L906" s="18"/>
      <c r="M906" s="18"/>
      <c r="N906" s="18"/>
      <c r="S906" s="18"/>
    </row>
    <row r="907" spans="5:19" x14ac:dyDescent="0.25">
      <c r="E907" s="16"/>
      <c r="F907" s="16"/>
      <c r="G907" s="17"/>
      <c r="H907" s="18"/>
      <c r="I907" s="26"/>
      <c r="J907" s="19"/>
      <c r="K907" s="18"/>
      <c r="L907" s="18"/>
      <c r="M907" s="18"/>
      <c r="N907" s="18"/>
      <c r="S907" s="18"/>
    </row>
    <row r="908" spans="5:19" x14ac:dyDescent="0.25">
      <c r="E908" s="16"/>
      <c r="F908" s="16"/>
      <c r="G908" s="17"/>
      <c r="H908" s="18"/>
      <c r="I908" s="26"/>
      <c r="J908" s="19"/>
      <c r="K908" s="18"/>
      <c r="L908" s="18"/>
      <c r="M908" s="18"/>
      <c r="N908" s="18"/>
      <c r="S908" s="18"/>
    </row>
    <row r="909" spans="5:19" x14ac:dyDescent="0.25">
      <c r="E909" s="16"/>
      <c r="F909" s="16"/>
      <c r="G909" s="17"/>
      <c r="H909" s="18"/>
      <c r="I909" s="26"/>
      <c r="J909" s="19"/>
      <c r="K909" s="18"/>
      <c r="L909" s="18"/>
      <c r="M909" s="18"/>
      <c r="N909" s="18"/>
      <c r="Q909" s="18"/>
      <c r="S909" s="18"/>
    </row>
    <row r="910" spans="5:19" x14ac:dyDescent="0.25">
      <c r="E910" s="16"/>
      <c r="F910" s="16"/>
      <c r="G910" s="17"/>
      <c r="H910" s="18"/>
      <c r="I910" s="26"/>
      <c r="J910" s="19"/>
      <c r="K910" s="18"/>
      <c r="L910" s="18"/>
      <c r="M910" s="18"/>
      <c r="N910" s="18"/>
      <c r="S910" s="18"/>
    </row>
    <row r="911" spans="5:19" x14ac:dyDescent="0.25">
      <c r="E911" s="16"/>
      <c r="F911" s="16"/>
      <c r="G911" s="17"/>
      <c r="H911" s="18"/>
      <c r="I911" s="26"/>
      <c r="J911" s="19"/>
      <c r="K911" s="18"/>
      <c r="L911" s="18"/>
      <c r="M911" s="18"/>
      <c r="N911" s="18"/>
      <c r="S911" s="18"/>
    </row>
    <row r="912" spans="5:19" x14ac:dyDescent="0.25">
      <c r="E912" s="16"/>
      <c r="F912" s="16"/>
      <c r="G912" s="17"/>
      <c r="H912" s="18"/>
      <c r="I912" s="26"/>
      <c r="J912" s="19"/>
      <c r="K912" s="18"/>
      <c r="L912" s="18"/>
      <c r="M912" s="18"/>
      <c r="N912" s="18"/>
      <c r="S912" s="18"/>
    </row>
    <row r="913" spans="5:19" x14ac:dyDescent="0.25">
      <c r="E913" s="16"/>
      <c r="F913" s="16"/>
      <c r="G913" s="17"/>
      <c r="H913" s="18"/>
      <c r="I913" s="26"/>
      <c r="J913" s="19"/>
      <c r="K913" s="18"/>
      <c r="L913" s="18"/>
      <c r="M913" s="18"/>
      <c r="N913" s="18"/>
      <c r="S913" s="18"/>
    </row>
    <row r="914" spans="5:19" x14ac:dyDescent="0.25">
      <c r="E914" s="16"/>
      <c r="F914" s="16"/>
      <c r="G914" s="17"/>
      <c r="H914" s="18"/>
      <c r="I914" s="26"/>
      <c r="J914" s="19"/>
      <c r="K914" s="18"/>
      <c r="L914" s="18"/>
      <c r="M914" s="18"/>
      <c r="N914" s="18"/>
      <c r="S914" s="18"/>
    </row>
    <row r="915" spans="5:19" x14ac:dyDescent="0.25">
      <c r="E915" s="16"/>
      <c r="F915" s="16"/>
      <c r="G915" s="17"/>
      <c r="H915" s="18"/>
      <c r="I915" s="26"/>
      <c r="J915" s="19"/>
      <c r="K915" s="18"/>
      <c r="L915" s="18"/>
      <c r="M915" s="18"/>
      <c r="N915" s="18"/>
      <c r="S915" s="18"/>
    </row>
    <row r="916" spans="5:19" x14ac:dyDescent="0.25">
      <c r="E916" s="16"/>
      <c r="F916" s="16"/>
      <c r="G916" s="17"/>
      <c r="H916" s="18"/>
      <c r="I916" s="26"/>
      <c r="J916" s="19"/>
      <c r="K916" s="18"/>
      <c r="L916" s="18"/>
      <c r="M916" s="18"/>
      <c r="N916" s="18"/>
      <c r="S916" s="18"/>
    </row>
    <row r="917" spans="5:19" x14ac:dyDescent="0.25">
      <c r="E917" s="16"/>
      <c r="F917" s="16"/>
      <c r="G917" s="17"/>
      <c r="H917" s="18"/>
      <c r="I917" s="26"/>
      <c r="J917" s="19"/>
      <c r="K917" s="18"/>
      <c r="L917" s="18"/>
      <c r="M917" s="18"/>
      <c r="N917" s="18"/>
      <c r="S917" s="18"/>
    </row>
    <row r="918" spans="5:19" x14ac:dyDescent="0.25">
      <c r="E918" s="16"/>
      <c r="F918" s="16"/>
      <c r="G918" s="17"/>
      <c r="H918" s="18"/>
      <c r="I918" s="26"/>
      <c r="J918" s="19"/>
      <c r="K918" s="18"/>
      <c r="L918" s="18"/>
      <c r="M918" s="18"/>
      <c r="N918" s="18"/>
      <c r="S918" s="18"/>
    </row>
    <row r="919" spans="5:19" x14ac:dyDescent="0.25">
      <c r="E919" s="16"/>
      <c r="F919" s="16"/>
      <c r="G919" s="17"/>
      <c r="H919" s="18"/>
      <c r="I919" s="26"/>
      <c r="J919" s="19"/>
      <c r="K919" s="18"/>
      <c r="L919" s="18"/>
      <c r="M919" s="18"/>
      <c r="N919" s="18"/>
      <c r="S919" s="18"/>
    </row>
    <row r="920" spans="5:19" x14ac:dyDescent="0.25">
      <c r="E920" s="16"/>
      <c r="F920" s="16"/>
      <c r="G920" s="17"/>
      <c r="H920" s="18"/>
      <c r="I920" s="26"/>
      <c r="J920" s="19"/>
      <c r="K920" s="18"/>
      <c r="L920" s="18"/>
      <c r="M920" s="18"/>
      <c r="N920" s="18"/>
      <c r="S920" s="18"/>
    </row>
    <row r="921" spans="5:19" x14ac:dyDescent="0.25">
      <c r="E921" s="16"/>
      <c r="F921" s="16"/>
      <c r="G921" s="17"/>
      <c r="H921" s="18"/>
      <c r="I921" s="26"/>
      <c r="J921" s="19"/>
      <c r="K921" s="18"/>
      <c r="L921" s="18"/>
      <c r="M921" s="18"/>
      <c r="N921" s="18"/>
      <c r="S921" s="18"/>
    </row>
    <row r="922" spans="5:19" x14ac:dyDescent="0.25">
      <c r="E922" s="16"/>
      <c r="F922" s="16"/>
      <c r="G922" s="17"/>
      <c r="H922" s="18"/>
      <c r="I922" s="26"/>
      <c r="J922" s="19"/>
      <c r="K922" s="18"/>
      <c r="L922" s="18"/>
      <c r="M922" s="18"/>
      <c r="N922" s="18"/>
      <c r="S922" s="18"/>
    </row>
    <row r="923" spans="5:19" x14ac:dyDescent="0.25">
      <c r="E923" s="16"/>
      <c r="F923" s="16"/>
      <c r="G923" s="17"/>
      <c r="H923" s="18"/>
      <c r="I923" s="26"/>
      <c r="J923" s="19"/>
      <c r="K923" s="18"/>
      <c r="L923" s="18"/>
      <c r="M923" s="18"/>
      <c r="N923" s="18"/>
      <c r="S923" s="18"/>
    </row>
    <row r="924" spans="5:19" x14ac:dyDescent="0.25">
      <c r="E924" s="16"/>
      <c r="F924" s="16"/>
      <c r="G924" s="17"/>
      <c r="H924" s="18"/>
      <c r="I924" s="26"/>
      <c r="J924" s="19"/>
      <c r="K924" s="18"/>
      <c r="L924" s="18"/>
      <c r="M924" s="18"/>
      <c r="N924" s="18"/>
      <c r="S924" s="18"/>
    </row>
    <row r="925" spans="5:19" x14ac:dyDescent="0.25">
      <c r="E925" s="16"/>
      <c r="F925" s="16"/>
      <c r="G925" s="17"/>
      <c r="H925" s="18"/>
      <c r="I925" s="26"/>
      <c r="J925" s="19"/>
      <c r="K925" s="18"/>
      <c r="L925" s="18"/>
      <c r="M925" s="18"/>
      <c r="N925" s="18"/>
      <c r="S925" s="18"/>
    </row>
    <row r="926" spans="5:19" x14ac:dyDescent="0.25">
      <c r="E926" s="16"/>
      <c r="F926" s="16"/>
      <c r="G926" s="17"/>
      <c r="H926" s="18"/>
      <c r="I926" s="26"/>
      <c r="J926" s="19"/>
      <c r="K926" s="18"/>
      <c r="L926" s="18"/>
      <c r="M926" s="18"/>
      <c r="N926" s="18"/>
      <c r="S926" s="18"/>
    </row>
    <row r="927" spans="5:19" x14ac:dyDescent="0.25">
      <c r="E927" s="16"/>
      <c r="F927" s="16"/>
      <c r="G927" s="17"/>
      <c r="H927" s="18"/>
      <c r="I927" s="26"/>
      <c r="J927" s="19"/>
      <c r="K927" s="18"/>
      <c r="L927" s="18"/>
      <c r="M927" s="18"/>
      <c r="N927" s="18"/>
      <c r="S927" s="18"/>
    </row>
    <row r="928" spans="5:19" x14ac:dyDescent="0.25">
      <c r="E928" s="16"/>
      <c r="F928" s="16"/>
      <c r="G928" s="17"/>
      <c r="H928" s="18"/>
      <c r="I928" s="26"/>
      <c r="J928" s="19"/>
      <c r="K928" s="18"/>
      <c r="L928" s="18"/>
      <c r="M928" s="18"/>
      <c r="N928" s="18"/>
      <c r="S928" s="18"/>
    </row>
    <row r="929" spans="5:19" x14ac:dyDescent="0.25">
      <c r="E929" s="16"/>
      <c r="F929" s="16"/>
      <c r="G929" s="17"/>
      <c r="H929" s="18"/>
      <c r="I929" s="26"/>
      <c r="J929" s="19"/>
      <c r="K929" s="18"/>
      <c r="L929" s="18"/>
      <c r="M929" s="18"/>
      <c r="N929" s="18"/>
      <c r="S929" s="18"/>
    </row>
    <row r="930" spans="5:19" x14ac:dyDescent="0.25">
      <c r="E930" s="16"/>
      <c r="F930" s="16"/>
      <c r="G930" s="17"/>
      <c r="H930" s="18"/>
      <c r="I930" s="26"/>
      <c r="J930" s="19"/>
      <c r="K930" s="18"/>
      <c r="L930" s="18"/>
      <c r="M930" s="18"/>
      <c r="N930" s="18"/>
      <c r="Q930" s="18"/>
      <c r="S930" s="18"/>
    </row>
    <row r="931" spans="5:19" x14ac:dyDescent="0.25">
      <c r="E931" s="16"/>
      <c r="F931" s="16"/>
      <c r="G931" s="17"/>
      <c r="H931" s="18"/>
      <c r="I931" s="26"/>
      <c r="J931" s="19"/>
      <c r="K931" s="18"/>
      <c r="L931" s="18"/>
      <c r="M931" s="18"/>
      <c r="N931" s="18"/>
      <c r="S931" s="18"/>
    </row>
    <row r="932" spans="5:19" x14ac:dyDescent="0.25">
      <c r="E932" s="16"/>
      <c r="F932" s="16"/>
      <c r="G932" s="17"/>
      <c r="H932" s="18"/>
      <c r="I932" s="26"/>
      <c r="J932" s="19"/>
      <c r="K932" s="18"/>
      <c r="L932" s="18"/>
      <c r="M932" s="18"/>
      <c r="N932" s="18"/>
      <c r="S932" s="18"/>
    </row>
    <row r="933" spans="5:19" x14ac:dyDescent="0.25">
      <c r="E933" s="16"/>
      <c r="F933" s="16"/>
      <c r="G933" s="17"/>
      <c r="H933" s="18"/>
      <c r="I933" s="26"/>
      <c r="J933" s="19"/>
      <c r="K933" s="18"/>
      <c r="L933" s="18"/>
      <c r="M933" s="18"/>
      <c r="N933" s="18"/>
      <c r="S933" s="18"/>
    </row>
    <row r="934" spans="5:19" x14ac:dyDescent="0.25">
      <c r="E934" s="16"/>
      <c r="F934" s="16"/>
      <c r="G934" s="17"/>
      <c r="H934" s="18"/>
      <c r="I934" s="26"/>
      <c r="J934" s="19"/>
      <c r="K934" s="18"/>
      <c r="L934" s="18"/>
      <c r="M934" s="18"/>
      <c r="N934" s="18"/>
      <c r="S934" s="18"/>
    </row>
    <row r="935" spans="5:19" x14ac:dyDescent="0.25">
      <c r="E935" s="16"/>
      <c r="F935" s="16"/>
      <c r="G935" s="17"/>
      <c r="H935" s="18"/>
      <c r="I935" s="26"/>
      <c r="J935" s="19"/>
      <c r="K935" s="18"/>
      <c r="L935" s="18"/>
      <c r="M935" s="18"/>
      <c r="N935" s="18"/>
      <c r="S935" s="18"/>
    </row>
    <row r="936" spans="5:19" x14ac:dyDescent="0.25">
      <c r="E936" s="16"/>
      <c r="F936" s="16"/>
      <c r="G936" s="17"/>
      <c r="H936" s="18"/>
      <c r="I936" s="26"/>
      <c r="J936" s="19"/>
      <c r="K936" s="18"/>
      <c r="L936" s="18"/>
      <c r="M936" s="18"/>
      <c r="N936" s="18"/>
      <c r="S936" s="18"/>
    </row>
    <row r="937" spans="5:19" x14ac:dyDescent="0.25">
      <c r="E937" s="16"/>
      <c r="F937" s="16"/>
      <c r="G937" s="17"/>
      <c r="H937" s="18"/>
      <c r="I937" s="26"/>
      <c r="J937" s="19"/>
      <c r="K937" s="18"/>
      <c r="L937" s="18"/>
      <c r="M937" s="18"/>
      <c r="N937" s="18"/>
      <c r="S937" s="18"/>
    </row>
    <row r="938" spans="5:19" x14ac:dyDescent="0.25">
      <c r="E938" s="16"/>
      <c r="F938" s="16"/>
      <c r="G938" s="17"/>
      <c r="H938" s="18"/>
      <c r="I938" s="26"/>
      <c r="J938" s="19"/>
      <c r="K938" s="18"/>
      <c r="L938" s="18"/>
      <c r="M938" s="18"/>
      <c r="N938" s="18"/>
      <c r="S938" s="18"/>
    </row>
    <row r="939" spans="5:19" x14ac:dyDescent="0.25">
      <c r="E939" s="16"/>
      <c r="F939" s="16"/>
      <c r="G939" s="17"/>
      <c r="H939" s="18"/>
      <c r="I939" s="26"/>
      <c r="J939" s="19"/>
      <c r="K939" s="18"/>
      <c r="L939" s="18"/>
      <c r="M939" s="18"/>
      <c r="N939" s="18"/>
      <c r="S939" s="18"/>
    </row>
    <row r="940" spans="5:19" x14ac:dyDescent="0.25">
      <c r="E940" s="16"/>
      <c r="F940" s="16"/>
      <c r="G940" s="17"/>
      <c r="H940" s="18"/>
      <c r="I940" s="26"/>
      <c r="J940" s="19"/>
      <c r="K940" s="18"/>
      <c r="L940" s="18"/>
      <c r="M940" s="18"/>
      <c r="N940" s="18"/>
      <c r="S940" s="18"/>
    </row>
    <row r="941" spans="5:19" x14ac:dyDescent="0.25">
      <c r="E941" s="16"/>
      <c r="F941" s="16"/>
      <c r="G941" s="17"/>
      <c r="H941" s="18"/>
      <c r="I941" s="26"/>
      <c r="J941" s="19"/>
      <c r="K941" s="18"/>
      <c r="L941" s="18"/>
      <c r="M941" s="18"/>
      <c r="N941" s="18"/>
      <c r="S941" s="18"/>
    </row>
    <row r="942" spans="5:19" x14ac:dyDescent="0.25">
      <c r="E942" s="16"/>
      <c r="F942" s="16"/>
      <c r="G942" s="17"/>
      <c r="H942" s="18"/>
      <c r="I942" s="26"/>
      <c r="J942" s="19"/>
      <c r="K942" s="18"/>
      <c r="L942" s="18"/>
      <c r="M942" s="18"/>
      <c r="N942" s="18"/>
      <c r="S942" s="18"/>
    </row>
    <row r="943" spans="5:19" x14ac:dyDescent="0.25">
      <c r="E943" s="16"/>
      <c r="F943" s="16"/>
      <c r="G943" s="17"/>
      <c r="H943" s="18"/>
      <c r="I943" s="26"/>
      <c r="J943" s="19"/>
      <c r="K943" s="18"/>
      <c r="L943" s="18"/>
      <c r="M943" s="18"/>
      <c r="N943" s="18"/>
      <c r="S943" s="18"/>
    </row>
    <row r="944" spans="5:19" x14ac:dyDescent="0.25">
      <c r="E944" s="16"/>
      <c r="F944" s="16"/>
      <c r="G944" s="17"/>
      <c r="H944" s="18"/>
      <c r="I944" s="26"/>
      <c r="J944" s="19"/>
      <c r="K944" s="18"/>
      <c r="L944" s="18"/>
      <c r="M944" s="18"/>
      <c r="N944" s="18"/>
      <c r="S944" s="18"/>
    </row>
    <row r="945" spans="5:19" x14ac:dyDescent="0.25">
      <c r="E945" s="16"/>
      <c r="F945" s="16"/>
      <c r="G945" s="17"/>
      <c r="H945" s="18"/>
      <c r="I945" s="26"/>
      <c r="J945" s="19"/>
      <c r="K945" s="18"/>
      <c r="L945" s="18"/>
      <c r="M945" s="18"/>
      <c r="N945" s="18"/>
      <c r="S945" s="18"/>
    </row>
    <row r="946" spans="5:19" x14ac:dyDescent="0.25">
      <c r="E946" s="16"/>
      <c r="F946" s="16"/>
      <c r="G946" s="17"/>
      <c r="H946" s="18"/>
      <c r="I946" s="26"/>
      <c r="J946" s="19"/>
      <c r="K946" s="18"/>
      <c r="L946" s="18"/>
      <c r="M946" s="18"/>
      <c r="N946" s="18"/>
      <c r="S946" s="18"/>
    </row>
    <row r="947" spans="5:19" x14ac:dyDescent="0.25">
      <c r="E947" s="16"/>
      <c r="F947" s="16"/>
      <c r="G947" s="17"/>
      <c r="H947" s="18"/>
      <c r="I947" s="26"/>
      <c r="J947" s="19"/>
      <c r="K947" s="18"/>
      <c r="L947" s="18"/>
      <c r="M947" s="18"/>
      <c r="N947" s="18"/>
      <c r="S947" s="18"/>
    </row>
    <row r="948" spans="5:19" x14ac:dyDescent="0.25">
      <c r="E948" s="16"/>
      <c r="F948" s="16"/>
      <c r="G948" s="17"/>
      <c r="H948" s="18"/>
      <c r="I948" s="26"/>
      <c r="J948" s="19"/>
      <c r="K948" s="18"/>
      <c r="L948" s="18"/>
      <c r="M948" s="18"/>
      <c r="N948" s="18"/>
      <c r="S948" s="18"/>
    </row>
    <row r="949" spans="5:19" x14ac:dyDescent="0.25">
      <c r="E949" s="16"/>
      <c r="F949" s="16"/>
      <c r="G949" s="17"/>
      <c r="H949" s="18"/>
      <c r="I949" s="26"/>
      <c r="J949" s="19"/>
      <c r="K949" s="18"/>
      <c r="L949" s="18"/>
      <c r="M949" s="18"/>
      <c r="N949" s="18"/>
      <c r="S949" s="18"/>
    </row>
    <row r="950" spans="5:19" x14ac:dyDescent="0.25">
      <c r="E950" s="16"/>
      <c r="F950" s="16"/>
      <c r="G950" s="17"/>
      <c r="H950" s="18"/>
      <c r="I950" s="26"/>
      <c r="J950" s="19"/>
      <c r="K950" s="18"/>
      <c r="L950" s="18"/>
      <c r="M950" s="18"/>
      <c r="N950" s="18"/>
      <c r="S950" s="18"/>
    </row>
    <row r="951" spans="5:19" x14ac:dyDescent="0.25">
      <c r="E951" s="16"/>
      <c r="F951" s="16"/>
      <c r="G951" s="17"/>
      <c r="H951" s="18"/>
      <c r="I951" s="26"/>
      <c r="J951" s="19"/>
      <c r="K951" s="18"/>
      <c r="L951" s="18"/>
      <c r="M951" s="18"/>
      <c r="N951" s="18"/>
      <c r="S951" s="18"/>
    </row>
    <row r="952" spans="5:19" x14ac:dyDescent="0.25">
      <c r="E952" s="16"/>
      <c r="F952" s="16"/>
      <c r="G952" s="17"/>
      <c r="H952" s="18"/>
      <c r="I952" s="26"/>
      <c r="J952" s="19"/>
      <c r="K952" s="18"/>
      <c r="L952" s="18"/>
      <c r="M952" s="18"/>
      <c r="N952" s="18"/>
      <c r="S952" s="18"/>
    </row>
    <row r="953" spans="5:19" x14ac:dyDescent="0.25">
      <c r="E953" s="16"/>
      <c r="F953" s="16"/>
      <c r="G953" s="17"/>
      <c r="H953" s="18"/>
      <c r="I953" s="26"/>
      <c r="J953" s="19"/>
      <c r="K953" s="18"/>
      <c r="L953" s="18"/>
      <c r="M953" s="18"/>
      <c r="N953" s="18"/>
      <c r="S953" s="18"/>
    </row>
    <row r="954" spans="5:19" x14ac:dyDescent="0.25">
      <c r="E954" s="16"/>
      <c r="F954" s="16"/>
      <c r="G954" s="17"/>
      <c r="H954" s="18"/>
      <c r="I954" s="26"/>
      <c r="J954" s="19"/>
      <c r="K954" s="18"/>
      <c r="L954" s="18"/>
      <c r="M954" s="18"/>
      <c r="N954" s="18"/>
      <c r="S954" s="18"/>
    </row>
    <row r="955" spans="5:19" x14ac:dyDescent="0.25">
      <c r="E955" s="16"/>
      <c r="F955" s="16"/>
      <c r="G955" s="17"/>
      <c r="H955" s="18"/>
      <c r="I955" s="26"/>
      <c r="J955" s="19"/>
      <c r="K955" s="18"/>
      <c r="L955" s="18"/>
      <c r="M955" s="18"/>
      <c r="N955" s="18"/>
      <c r="S955" s="18"/>
    </row>
    <row r="956" spans="5:19" x14ac:dyDescent="0.25">
      <c r="E956" s="16"/>
      <c r="F956" s="16"/>
      <c r="G956" s="17"/>
      <c r="H956" s="18"/>
      <c r="I956" s="26"/>
      <c r="J956" s="19"/>
      <c r="K956" s="18"/>
      <c r="L956" s="18"/>
      <c r="M956" s="18"/>
      <c r="N956" s="18"/>
      <c r="S956" s="18"/>
    </row>
    <row r="957" spans="5:19" x14ac:dyDescent="0.25">
      <c r="E957" s="16"/>
      <c r="F957" s="16"/>
      <c r="G957" s="17"/>
      <c r="H957" s="18"/>
      <c r="I957" s="26"/>
      <c r="J957" s="19"/>
      <c r="K957" s="18"/>
      <c r="L957" s="18"/>
      <c r="M957" s="18"/>
      <c r="N957" s="18"/>
      <c r="S957" s="18"/>
    </row>
    <row r="958" spans="5:19" x14ac:dyDescent="0.25">
      <c r="E958" s="16"/>
      <c r="F958" s="16"/>
      <c r="G958" s="17"/>
      <c r="H958" s="18"/>
      <c r="I958" s="26"/>
      <c r="J958" s="19"/>
      <c r="K958" s="18"/>
      <c r="L958" s="18"/>
      <c r="M958" s="18"/>
      <c r="N958" s="18"/>
      <c r="S958" s="18"/>
    </row>
    <row r="959" spans="5:19" x14ac:dyDescent="0.25">
      <c r="E959" s="16"/>
      <c r="F959" s="16"/>
      <c r="G959" s="17"/>
      <c r="H959" s="18"/>
      <c r="I959" s="26"/>
      <c r="J959" s="19"/>
      <c r="K959" s="18"/>
      <c r="L959" s="18"/>
      <c r="M959" s="18"/>
      <c r="N959" s="18"/>
      <c r="S959" s="18"/>
    </row>
    <row r="960" spans="5:19" x14ac:dyDescent="0.25">
      <c r="E960" s="16"/>
      <c r="F960" s="16"/>
      <c r="G960" s="17"/>
      <c r="H960" s="18"/>
      <c r="I960" s="26"/>
      <c r="J960" s="19"/>
      <c r="K960" s="18"/>
      <c r="L960" s="18"/>
      <c r="M960" s="18"/>
      <c r="N960" s="18"/>
      <c r="S960" s="18"/>
    </row>
    <row r="961" spans="5:19" x14ac:dyDescent="0.25">
      <c r="E961" s="16"/>
      <c r="F961" s="16"/>
      <c r="G961" s="17"/>
      <c r="H961" s="18"/>
      <c r="I961" s="26"/>
      <c r="J961" s="19"/>
      <c r="K961" s="18"/>
      <c r="L961" s="18"/>
      <c r="M961" s="18"/>
      <c r="N961" s="18"/>
      <c r="S961" s="18"/>
    </row>
    <row r="962" spans="5:19" x14ac:dyDescent="0.25">
      <c r="E962" s="16"/>
      <c r="F962" s="16"/>
      <c r="G962" s="17"/>
      <c r="H962" s="18"/>
      <c r="I962" s="26"/>
      <c r="J962" s="19"/>
      <c r="K962" s="18"/>
      <c r="L962" s="18"/>
      <c r="M962" s="18"/>
      <c r="N962" s="18"/>
      <c r="S962" s="18"/>
    </row>
    <row r="963" spans="5:19" x14ac:dyDescent="0.25">
      <c r="E963" s="16"/>
      <c r="F963" s="16"/>
      <c r="G963" s="17"/>
      <c r="H963" s="18"/>
      <c r="I963" s="26"/>
      <c r="J963" s="19"/>
      <c r="K963" s="18"/>
      <c r="L963" s="18"/>
      <c r="M963" s="18"/>
      <c r="N963" s="18"/>
      <c r="S963" s="18"/>
    </row>
    <row r="964" spans="5:19" x14ac:dyDescent="0.25">
      <c r="E964" s="16"/>
      <c r="F964" s="16"/>
      <c r="G964" s="17"/>
      <c r="H964" s="18"/>
      <c r="I964" s="26"/>
      <c r="J964" s="19"/>
      <c r="K964" s="18"/>
      <c r="L964" s="18"/>
      <c r="M964" s="18"/>
      <c r="N964" s="18"/>
      <c r="S964" s="18"/>
    </row>
    <row r="965" spans="5:19" x14ac:dyDescent="0.25">
      <c r="E965" s="16"/>
      <c r="F965" s="16"/>
      <c r="G965" s="17"/>
      <c r="H965" s="18"/>
      <c r="I965" s="26"/>
      <c r="J965" s="19"/>
      <c r="K965" s="18"/>
      <c r="L965" s="18"/>
      <c r="M965" s="18"/>
      <c r="N965" s="18"/>
      <c r="S965" s="18"/>
    </row>
    <row r="966" spans="5:19" x14ac:dyDescent="0.25">
      <c r="E966" s="16"/>
      <c r="F966" s="16"/>
      <c r="G966" s="17"/>
      <c r="H966" s="18"/>
      <c r="I966" s="26"/>
      <c r="J966" s="19"/>
      <c r="K966" s="18"/>
      <c r="L966" s="18"/>
      <c r="M966" s="18"/>
      <c r="N966" s="18"/>
      <c r="S966" s="18"/>
    </row>
    <row r="967" spans="5:19" x14ac:dyDescent="0.25">
      <c r="E967" s="16"/>
      <c r="F967" s="16"/>
      <c r="G967" s="17"/>
      <c r="H967" s="18"/>
      <c r="I967" s="26"/>
      <c r="J967" s="19"/>
      <c r="K967" s="18"/>
      <c r="L967" s="18"/>
      <c r="M967" s="18"/>
      <c r="N967" s="18"/>
      <c r="S967" s="18"/>
    </row>
    <row r="968" spans="5:19" x14ac:dyDescent="0.25">
      <c r="E968" s="16"/>
      <c r="F968" s="16"/>
      <c r="G968" s="17"/>
      <c r="H968" s="18"/>
      <c r="I968" s="26"/>
      <c r="J968" s="19"/>
      <c r="K968" s="18"/>
      <c r="L968" s="18"/>
      <c r="M968" s="18"/>
      <c r="N968" s="18"/>
      <c r="S968" s="18"/>
    </row>
    <row r="969" spans="5:19" x14ac:dyDescent="0.25">
      <c r="E969" s="16"/>
      <c r="F969" s="16"/>
      <c r="G969" s="17"/>
      <c r="H969" s="18"/>
      <c r="I969" s="26"/>
      <c r="J969" s="19"/>
      <c r="K969" s="18"/>
      <c r="L969" s="18"/>
      <c r="M969" s="18"/>
      <c r="N969" s="18"/>
      <c r="S969" s="18"/>
    </row>
    <row r="970" spans="5:19" x14ac:dyDescent="0.25">
      <c r="E970" s="16"/>
      <c r="F970" s="16"/>
      <c r="G970" s="17"/>
      <c r="H970" s="18"/>
      <c r="I970" s="26"/>
      <c r="J970" s="19"/>
      <c r="K970" s="18"/>
      <c r="L970" s="18"/>
      <c r="M970" s="18"/>
      <c r="N970" s="18"/>
      <c r="S970" s="18"/>
    </row>
    <row r="971" spans="5:19" x14ac:dyDescent="0.25">
      <c r="E971" s="16"/>
      <c r="F971" s="16"/>
      <c r="G971" s="17"/>
      <c r="H971" s="18"/>
      <c r="I971" s="26"/>
      <c r="J971" s="19"/>
      <c r="K971" s="18"/>
      <c r="L971" s="18"/>
      <c r="M971" s="18"/>
      <c r="N971" s="18"/>
      <c r="S971" s="18"/>
    </row>
    <row r="972" spans="5:19" x14ac:dyDescent="0.25">
      <c r="E972" s="16"/>
      <c r="F972" s="16"/>
      <c r="G972" s="17"/>
      <c r="H972" s="18"/>
      <c r="I972" s="26"/>
      <c r="J972" s="19"/>
      <c r="K972" s="18"/>
      <c r="L972" s="18"/>
      <c r="M972" s="18"/>
      <c r="N972" s="18"/>
      <c r="S972" s="18"/>
    </row>
    <row r="973" spans="5:19" x14ac:dyDescent="0.25">
      <c r="E973" s="16"/>
      <c r="F973" s="16"/>
      <c r="G973" s="17"/>
      <c r="H973" s="18"/>
      <c r="I973" s="26"/>
      <c r="J973" s="19"/>
      <c r="K973" s="18"/>
      <c r="L973" s="18"/>
      <c r="M973" s="18"/>
      <c r="N973" s="18"/>
      <c r="S973" s="18"/>
    </row>
    <row r="974" spans="5:19" x14ac:dyDescent="0.25">
      <c r="E974" s="16"/>
      <c r="F974" s="16"/>
      <c r="G974" s="17"/>
      <c r="H974" s="18"/>
      <c r="I974" s="26"/>
      <c r="J974" s="19"/>
      <c r="K974" s="18"/>
      <c r="L974" s="18"/>
      <c r="M974" s="18"/>
      <c r="N974" s="18"/>
      <c r="S974" s="18"/>
    </row>
    <row r="975" spans="5:19" x14ac:dyDescent="0.25">
      <c r="E975" s="16"/>
      <c r="F975" s="16"/>
      <c r="G975" s="17"/>
      <c r="H975" s="18"/>
      <c r="I975" s="26"/>
      <c r="J975" s="19"/>
      <c r="K975" s="18"/>
      <c r="L975" s="18"/>
      <c r="M975" s="18"/>
      <c r="N975" s="18"/>
      <c r="S975" s="18"/>
    </row>
    <row r="976" spans="5:19" x14ac:dyDescent="0.25">
      <c r="E976" s="16"/>
      <c r="F976" s="16"/>
      <c r="G976" s="17"/>
      <c r="H976" s="18"/>
      <c r="I976" s="26"/>
      <c r="J976" s="19"/>
      <c r="K976" s="18"/>
      <c r="L976" s="18"/>
      <c r="M976" s="18"/>
      <c r="N976" s="18"/>
      <c r="S976" s="18"/>
    </row>
    <row r="977" spans="5:19" x14ac:dyDescent="0.25">
      <c r="E977" s="16"/>
      <c r="F977" s="16"/>
      <c r="G977" s="17"/>
      <c r="H977" s="18"/>
      <c r="I977" s="26"/>
      <c r="J977" s="19"/>
      <c r="K977" s="18"/>
      <c r="L977" s="18"/>
      <c r="M977" s="18"/>
      <c r="N977" s="18"/>
      <c r="S977" s="18"/>
    </row>
    <row r="978" spans="5:19" x14ac:dyDescent="0.25">
      <c r="E978" s="16"/>
      <c r="F978" s="16"/>
      <c r="G978" s="17"/>
      <c r="H978" s="18"/>
      <c r="I978" s="26"/>
      <c r="J978" s="19"/>
      <c r="K978" s="18"/>
      <c r="L978" s="18"/>
      <c r="M978" s="18"/>
      <c r="N978" s="18"/>
      <c r="S978" s="18"/>
    </row>
    <row r="979" spans="5:19" x14ac:dyDescent="0.25">
      <c r="E979" s="16"/>
      <c r="F979" s="16"/>
      <c r="G979" s="17"/>
      <c r="H979" s="18"/>
      <c r="I979" s="26"/>
      <c r="J979" s="19"/>
      <c r="K979" s="18"/>
      <c r="L979" s="18"/>
      <c r="M979" s="18"/>
      <c r="N979" s="18"/>
      <c r="S979" s="18"/>
    </row>
    <row r="980" spans="5:19" x14ac:dyDescent="0.25">
      <c r="E980" s="16"/>
      <c r="F980" s="16"/>
      <c r="G980" s="17"/>
      <c r="H980" s="18"/>
      <c r="I980" s="26"/>
      <c r="J980" s="19"/>
      <c r="K980" s="18"/>
      <c r="L980" s="18"/>
      <c r="M980" s="18"/>
      <c r="N980" s="18"/>
      <c r="S980" s="18"/>
    </row>
    <row r="981" spans="5:19" x14ac:dyDescent="0.25">
      <c r="E981" s="16"/>
      <c r="F981" s="16"/>
      <c r="G981" s="17"/>
      <c r="H981" s="18"/>
      <c r="I981" s="26"/>
      <c r="J981" s="19"/>
      <c r="K981" s="18"/>
      <c r="L981" s="18"/>
      <c r="M981" s="18"/>
      <c r="N981" s="18"/>
      <c r="S981" s="18"/>
    </row>
    <row r="982" spans="5:19" x14ac:dyDescent="0.25">
      <c r="E982" s="16"/>
      <c r="F982" s="16"/>
      <c r="G982" s="17"/>
      <c r="H982" s="18"/>
      <c r="I982" s="26"/>
      <c r="J982" s="19"/>
      <c r="K982" s="18"/>
      <c r="L982" s="18"/>
      <c r="M982" s="18"/>
      <c r="N982" s="18"/>
      <c r="S982" s="18"/>
    </row>
    <row r="983" spans="5:19" x14ac:dyDescent="0.25">
      <c r="E983" s="16"/>
      <c r="F983" s="16"/>
      <c r="G983" s="17"/>
      <c r="H983" s="18"/>
      <c r="I983" s="26"/>
      <c r="J983" s="19"/>
      <c r="K983" s="18"/>
      <c r="L983" s="18"/>
      <c r="M983" s="18"/>
      <c r="N983" s="18"/>
      <c r="S983" s="18"/>
    </row>
    <row r="984" spans="5:19" x14ac:dyDescent="0.25">
      <c r="E984" s="16"/>
      <c r="F984" s="16"/>
      <c r="G984" s="17"/>
      <c r="H984" s="18"/>
      <c r="I984" s="26"/>
      <c r="J984" s="19"/>
      <c r="K984" s="18"/>
      <c r="L984" s="18"/>
      <c r="M984" s="18"/>
      <c r="N984" s="18"/>
      <c r="S984" s="18"/>
    </row>
    <row r="985" spans="5:19" x14ac:dyDescent="0.25">
      <c r="E985" s="16"/>
      <c r="F985" s="16"/>
      <c r="G985" s="17"/>
      <c r="H985" s="18"/>
      <c r="I985" s="26"/>
      <c r="J985" s="19"/>
      <c r="K985" s="18"/>
      <c r="L985" s="18"/>
      <c r="M985" s="18"/>
      <c r="N985" s="18"/>
      <c r="S985" s="18"/>
    </row>
    <row r="986" spans="5:19" x14ac:dyDescent="0.25">
      <c r="E986" s="16"/>
      <c r="F986" s="16"/>
      <c r="G986" s="17"/>
      <c r="H986" s="18"/>
      <c r="I986" s="26"/>
      <c r="J986" s="19"/>
      <c r="K986" s="18"/>
      <c r="L986" s="18"/>
      <c r="M986" s="18"/>
      <c r="N986" s="18"/>
      <c r="S986" s="18"/>
    </row>
    <row r="987" spans="5:19" x14ac:dyDescent="0.25">
      <c r="E987" s="16"/>
      <c r="F987" s="16"/>
      <c r="G987" s="17"/>
      <c r="H987" s="18"/>
      <c r="I987" s="26"/>
      <c r="J987" s="19"/>
      <c r="K987" s="18"/>
      <c r="L987" s="18"/>
      <c r="M987" s="18"/>
      <c r="N987" s="18"/>
      <c r="P987" s="18"/>
      <c r="Q987" s="18"/>
      <c r="R987" s="18"/>
      <c r="S987" s="18"/>
    </row>
    <row r="988" spans="5:19" x14ac:dyDescent="0.25">
      <c r="E988" s="16"/>
      <c r="F988" s="16"/>
      <c r="G988" s="17"/>
      <c r="H988" s="18"/>
      <c r="I988" s="26"/>
      <c r="J988" s="19"/>
      <c r="K988" s="18"/>
      <c r="L988" s="18"/>
      <c r="M988" s="18"/>
      <c r="N988" s="18"/>
      <c r="P988" s="18"/>
      <c r="R988" s="18"/>
      <c r="S988" s="18"/>
    </row>
    <row r="989" spans="5:19" x14ac:dyDescent="0.25">
      <c r="E989" s="16"/>
      <c r="F989" s="16"/>
      <c r="G989" s="17"/>
      <c r="H989" s="18"/>
      <c r="I989" s="26"/>
      <c r="J989" s="19"/>
      <c r="K989" s="18"/>
      <c r="L989" s="18"/>
      <c r="M989" s="18"/>
      <c r="N989" s="18"/>
      <c r="P989" s="18"/>
      <c r="R989" s="18"/>
      <c r="S989" s="18"/>
    </row>
    <row r="990" spans="5:19" x14ac:dyDescent="0.25">
      <c r="E990" s="16"/>
      <c r="F990" s="16"/>
      <c r="G990" s="17"/>
      <c r="H990" s="18"/>
      <c r="I990" s="26"/>
      <c r="J990" s="19"/>
      <c r="K990" s="18"/>
      <c r="L990" s="18"/>
      <c r="M990" s="18"/>
      <c r="N990" s="18"/>
      <c r="P990" s="18"/>
      <c r="R990" s="18"/>
      <c r="S990" s="18"/>
    </row>
    <row r="991" spans="5:19" x14ac:dyDescent="0.25">
      <c r="E991" s="16"/>
      <c r="F991" s="16"/>
      <c r="G991" s="17"/>
      <c r="H991" s="18"/>
      <c r="I991" s="26"/>
      <c r="J991" s="19"/>
      <c r="K991" s="18"/>
      <c r="L991" s="18"/>
      <c r="M991" s="18"/>
      <c r="N991" s="18"/>
      <c r="P991" s="18"/>
      <c r="R991" s="18"/>
      <c r="S991" s="18"/>
    </row>
    <row r="992" spans="5:19" x14ac:dyDescent="0.25">
      <c r="E992" s="16"/>
      <c r="F992" s="16"/>
      <c r="G992" s="17"/>
      <c r="H992" s="18"/>
      <c r="I992" s="26"/>
      <c r="J992" s="19"/>
      <c r="K992" s="18"/>
      <c r="L992" s="18"/>
      <c r="M992" s="18"/>
      <c r="N992" s="18"/>
      <c r="P992" s="18"/>
      <c r="R992" s="18"/>
      <c r="S992" s="18"/>
    </row>
    <row r="993" spans="5:19" x14ac:dyDescent="0.25">
      <c r="E993" s="16"/>
      <c r="F993" s="16"/>
      <c r="G993" s="17"/>
      <c r="H993" s="18"/>
      <c r="I993" s="26"/>
      <c r="J993" s="19"/>
      <c r="K993" s="18"/>
      <c r="L993" s="18"/>
      <c r="M993" s="18"/>
      <c r="N993" s="18"/>
      <c r="P993" s="18"/>
      <c r="R993" s="18"/>
      <c r="S993" s="18"/>
    </row>
    <row r="994" spans="5:19" x14ac:dyDescent="0.25">
      <c r="E994" s="16"/>
      <c r="F994" s="16"/>
      <c r="G994" s="17"/>
      <c r="H994" s="18"/>
      <c r="I994" s="26"/>
      <c r="J994" s="19"/>
      <c r="K994" s="18"/>
      <c r="L994" s="18"/>
      <c r="M994" s="18"/>
      <c r="N994" s="18"/>
      <c r="P994" s="18"/>
      <c r="R994" s="18"/>
      <c r="S994" s="18"/>
    </row>
    <row r="995" spans="5:19" x14ac:dyDescent="0.25">
      <c r="E995" s="16"/>
      <c r="F995" s="16"/>
      <c r="G995" s="17"/>
      <c r="H995" s="18"/>
      <c r="I995" s="26"/>
      <c r="J995" s="19"/>
      <c r="K995" s="18"/>
      <c r="L995" s="18"/>
      <c r="M995" s="18"/>
      <c r="N995" s="18"/>
      <c r="P995" s="18"/>
      <c r="R995" s="18"/>
      <c r="S995" s="18"/>
    </row>
    <row r="996" spans="5:19" x14ac:dyDescent="0.25">
      <c r="E996" s="16"/>
      <c r="F996" s="16"/>
      <c r="G996" s="17"/>
      <c r="H996" s="18"/>
      <c r="I996" s="26"/>
      <c r="J996" s="19"/>
      <c r="K996" s="18"/>
      <c r="L996" s="18"/>
      <c r="M996" s="18"/>
      <c r="N996" s="18"/>
      <c r="P996" s="18"/>
      <c r="Q996" s="18"/>
      <c r="R996" s="18"/>
      <c r="S996" s="18"/>
    </row>
    <row r="997" spans="5:19" x14ac:dyDescent="0.25">
      <c r="E997" s="16"/>
      <c r="F997" s="16"/>
      <c r="G997" s="17"/>
      <c r="H997" s="18"/>
      <c r="I997" s="26"/>
      <c r="J997" s="19"/>
      <c r="K997" s="18"/>
      <c r="L997" s="18"/>
      <c r="M997" s="18"/>
      <c r="N997" s="18"/>
      <c r="P997" s="18"/>
      <c r="R997" s="18"/>
      <c r="S997" s="18"/>
    </row>
    <row r="998" spans="5:19" x14ac:dyDescent="0.25">
      <c r="E998" s="16"/>
      <c r="F998" s="16"/>
      <c r="G998" s="17"/>
      <c r="H998" s="18"/>
      <c r="I998" s="26"/>
      <c r="J998" s="19"/>
      <c r="K998" s="18"/>
      <c r="L998" s="18"/>
      <c r="M998" s="18"/>
      <c r="N998" s="18"/>
      <c r="P998" s="18"/>
      <c r="R998" s="18"/>
      <c r="S998" s="18"/>
    </row>
    <row r="999" spans="5:19" x14ac:dyDescent="0.25">
      <c r="E999" s="16"/>
      <c r="F999" s="16"/>
      <c r="G999" s="17"/>
      <c r="H999" s="18"/>
      <c r="I999" s="26"/>
      <c r="J999" s="19"/>
      <c r="K999" s="18"/>
      <c r="L999" s="18"/>
      <c r="M999" s="18"/>
      <c r="N999" s="18"/>
      <c r="P999" s="18"/>
      <c r="Q999" s="18"/>
      <c r="R999" s="18"/>
      <c r="S999" s="18"/>
    </row>
    <row r="1000" spans="5:19" x14ac:dyDescent="0.25">
      <c r="E1000" s="16"/>
      <c r="F1000" s="16"/>
      <c r="G1000" s="17"/>
      <c r="H1000" s="18"/>
      <c r="I1000" s="26"/>
      <c r="J1000" s="19"/>
      <c r="K1000" s="18"/>
      <c r="L1000" s="18"/>
      <c r="M1000" s="18"/>
      <c r="N1000" s="18"/>
      <c r="P1000" s="18"/>
      <c r="Q1000" s="18"/>
      <c r="R1000" s="18"/>
      <c r="S1000" s="18"/>
    </row>
    <row r="1001" spans="5:19" x14ac:dyDescent="0.25">
      <c r="E1001" s="16"/>
      <c r="F1001" s="16"/>
      <c r="G1001" s="17"/>
      <c r="H1001" s="18"/>
      <c r="I1001" s="26"/>
      <c r="J1001" s="19"/>
      <c r="K1001" s="18"/>
      <c r="L1001" s="18"/>
      <c r="M1001" s="18"/>
      <c r="N1001" s="18"/>
      <c r="S1001" s="18"/>
    </row>
    <row r="1002" spans="5:19" x14ac:dyDescent="0.25">
      <c r="E1002" s="16"/>
      <c r="F1002" s="16"/>
      <c r="G1002" s="17"/>
      <c r="H1002" s="18"/>
      <c r="I1002" s="26"/>
      <c r="J1002" s="19"/>
      <c r="K1002" s="18"/>
      <c r="L1002" s="18"/>
      <c r="M1002" s="18"/>
      <c r="N1002" s="18"/>
      <c r="S1002" s="18"/>
    </row>
    <row r="1003" spans="5:19" x14ac:dyDescent="0.25">
      <c r="E1003" s="16"/>
      <c r="F1003" s="16"/>
      <c r="G1003" s="17"/>
      <c r="H1003" s="18"/>
      <c r="I1003" s="26"/>
      <c r="J1003" s="19"/>
      <c r="K1003" s="18"/>
      <c r="L1003" s="18"/>
      <c r="M1003" s="18"/>
      <c r="N1003" s="18"/>
      <c r="S1003" s="18"/>
    </row>
    <row r="1004" spans="5:19" x14ac:dyDescent="0.25">
      <c r="E1004" s="16"/>
      <c r="F1004" s="16"/>
      <c r="G1004" s="17"/>
      <c r="H1004" s="18"/>
      <c r="I1004" s="26"/>
      <c r="J1004" s="19"/>
      <c r="K1004" s="18"/>
      <c r="L1004" s="18"/>
      <c r="M1004" s="18"/>
      <c r="N1004" s="18"/>
      <c r="S1004" s="18"/>
    </row>
    <row r="1005" spans="5:19" x14ac:dyDescent="0.25">
      <c r="E1005" s="16"/>
      <c r="F1005" s="16"/>
      <c r="G1005" s="17"/>
      <c r="H1005" s="18"/>
      <c r="I1005" s="26"/>
      <c r="J1005" s="19"/>
      <c r="K1005" s="18"/>
      <c r="L1005" s="18"/>
      <c r="M1005" s="18"/>
      <c r="N1005" s="18"/>
      <c r="S1005" s="18"/>
    </row>
    <row r="1006" spans="5:19" x14ac:dyDescent="0.25">
      <c r="E1006" s="16"/>
      <c r="F1006" s="16"/>
      <c r="G1006" s="17"/>
      <c r="H1006" s="18"/>
      <c r="I1006" s="26"/>
      <c r="J1006" s="19"/>
      <c r="K1006" s="18"/>
      <c r="L1006" s="18"/>
      <c r="M1006" s="18"/>
      <c r="N1006" s="18"/>
      <c r="S1006" s="18"/>
    </row>
    <row r="1007" spans="5:19" x14ac:dyDescent="0.25">
      <c r="E1007" s="16"/>
      <c r="F1007" s="16"/>
      <c r="G1007" s="17"/>
      <c r="H1007" s="18"/>
      <c r="I1007" s="26"/>
      <c r="J1007" s="19"/>
      <c r="K1007" s="18"/>
      <c r="L1007" s="18"/>
      <c r="M1007" s="18"/>
      <c r="N1007" s="18"/>
      <c r="S1007" s="18"/>
    </row>
    <row r="1008" spans="5:19" x14ac:dyDescent="0.25">
      <c r="E1008" s="16"/>
      <c r="F1008" s="16"/>
      <c r="G1008" s="17"/>
      <c r="H1008" s="18"/>
      <c r="I1008" s="26"/>
      <c r="J1008" s="19"/>
      <c r="K1008" s="18"/>
      <c r="L1008" s="18"/>
      <c r="M1008" s="18"/>
      <c r="N1008" s="18"/>
      <c r="S1008" s="18"/>
    </row>
    <row r="1009" spans="5:19" x14ac:dyDescent="0.25">
      <c r="E1009" s="16"/>
      <c r="F1009" s="16"/>
      <c r="G1009" s="17"/>
      <c r="H1009" s="18"/>
      <c r="I1009" s="26"/>
      <c r="J1009" s="19"/>
      <c r="K1009" s="18"/>
      <c r="L1009" s="18"/>
      <c r="M1009" s="18"/>
      <c r="N1009" s="18"/>
      <c r="S1009" s="18"/>
    </row>
    <row r="1010" spans="5:19" x14ac:dyDescent="0.25">
      <c r="E1010" s="16"/>
      <c r="F1010" s="16"/>
      <c r="G1010" s="17"/>
      <c r="H1010" s="18"/>
      <c r="I1010" s="26"/>
      <c r="J1010" s="19"/>
      <c r="K1010" s="18"/>
      <c r="L1010" s="18"/>
      <c r="M1010" s="18"/>
      <c r="N1010" s="18"/>
      <c r="Q1010" s="18"/>
      <c r="S1010" s="18"/>
    </row>
    <row r="1011" spans="5:19" x14ac:dyDescent="0.25">
      <c r="E1011" s="16"/>
      <c r="F1011" s="16"/>
      <c r="G1011" s="17"/>
      <c r="H1011" s="18"/>
      <c r="I1011" s="26"/>
      <c r="J1011" s="19"/>
      <c r="K1011" s="18"/>
      <c r="L1011" s="18"/>
      <c r="M1011" s="18"/>
      <c r="N1011" s="18"/>
      <c r="S1011" s="18"/>
    </row>
    <row r="1012" spans="5:19" x14ac:dyDescent="0.25">
      <c r="E1012" s="16"/>
      <c r="F1012" s="16"/>
      <c r="G1012" s="17"/>
      <c r="H1012" s="18"/>
      <c r="I1012" s="26"/>
      <c r="J1012" s="19"/>
      <c r="K1012" s="18"/>
      <c r="L1012" s="18"/>
      <c r="M1012" s="18"/>
      <c r="N1012" s="18"/>
      <c r="S1012" s="18"/>
    </row>
    <row r="1013" spans="5:19" x14ac:dyDescent="0.25">
      <c r="E1013" s="16"/>
      <c r="F1013" s="16"/>
      <c r="G1013" s="17"/>
      <c r="H1013" s="18"/>
      <c r="I1013" s="26"/>
      <c r="J1013" s="19"/>
      <c r="K1013" s="18"/>
      <c r="L1013" s="18"/>
      <c r="M1013" s="18"/>
      <c r="N1013" s="18"/>
      <c r="S1013" s="18"/>
    </row>
    <row r="1014" spans="5:19" x14ac:dyDescent="0.25">
      <c r="E1014" s="16"/>
      <c r="F1014" s="16"/>
      <c r="G1014" s="17"/>
      <c r="H1014" s="18"/>
      <c r="I1014" s="26"/>
      <c r="J1014" s="19"/>
      <c r="K1014" s="18"/>
      <c r="L1014" s="18"/>
      <c r="M1014" s="18"/>
      <c r="N1014" s="18"/>
      <c r="S1014" s="18"/>
    </row>
    <row r="1015" spans="5:19" x14ac:dyDescent="0.25">
      <c r="E1015" s="16"/>
      <c r="F1015" s="16"/>
      <c r="G1015" s="17"/>
      <c r="H1015" s="18"/>
      <c r="I1015" s="26"/>
      <c r="J1015" s="19"/>
      <c r="K1015" s="18"/>
      <c r="L1015" s="18"/>
      <c r="M1015" s="18"/>
      <c r="N1015" s="18"/>
      <c r="S1015" s="18"/>
    </row>
    <row r="1016" spans="5:19" x14ac:dyDescent="0.25">
      <c r="E1016" s="16"/>
      <c r="F1016" s="16"/>
      <c r="G1016" s="17"/>
      <c r="H1016" s="18"/>
      <c r="I1016" s="26"/>
      <c r="J1016" s="19"/>
      <c r="K1016" s="18"/>
      <c r="L1016" s="18"/>
      <c r="M1016" s="18"/>
      <c r="N1016" s="18"/>
      <c r="S1016" s="18"/>
    </row>
    <row r="1017" spans="5:19" x14ac:dyDescent="0.25">
      <c r="E1017" s="16"/>
      <c r="F1017" s="16"/>
      <c r="G1017" s="17"/>
      <c r="H1017" s="18"/>
      <c r="I1017" s="26"/>
      <c r="J1017" s="19"/>
      <c r="K1017" s="18"/>
      <c r="L1017" s="18"/>
      <c r="M1017" s="18"/>
      <c r="N1017" s="18"/>
      <c r="S1017" s="18"/>
    </row>
    <row r="1018" spans="5:19" x14ac:dyDescent="0.25">
      <c r="E1018" s="16"/>
      <c r="F1018" s="16"/>
      <c r="G1018" s="17"/>
      <c r="H1018" s="18"/>
      <c r="I1018" s="26"/>
      <c r="J1018" s="19"/>
      <c r="K1018" s="18"/>
      <c r="L1018" s="18"/>
      <c r="M1018" s="18"/>
      <c r="N1018" s="18"/>
      <c r="S1018" s="18"/>
    </row>
    <row r="1019" spans="5:19" x14ac:dyDescent="0.25">
      <c r="E1019" s="16"/>
      <c r="F1019" s="16"/>
      <c r="G1019" s="17"/>
      <c r="H1019" s="18"/>
      <c r="I1019" s="26"/>
      <c r="J1019" s="19"/>
      <c r="K1019" s="18"/>
      <c r="L1019" s="18"/>
      <c r="M1019" s="18"/>
      <c r="N1019" s="18"/>
      <c r="S1019" s="18"/>
    </row>
    <row r="1020" spans="5:19" x14ac:dyDescent="0.25">
      <c r="E1020" s="16"/>
      <c r="F1020" s="16"/>
      <c r="G1020" s="17"/>
      <c r="H1020" s="18"/>
      <c r="I1020" s="26"/>
      <c r="J1020" s="19"/>
      <c r="K1020" s="18"/>
      <c r="L1020" s="18"/>
      <c r="M1020" s="18"/>
      <c r="N1020" s="18"/>
      <c r="S1020" s="18"/>
    </row>
    <row r="1021" spans="5:19" x14ac:dyDescent="0.25">
      <c r="E1021" s="16"/>
      <c r="F1021" s="16"/>
      <c r="G1021" s="17"/>
      <c r="H1021" s="18"/>
      <c r="I1021" s="26"/>
      <c r="J1021" s="19"/>
      <c r="K1021" s="18"/>
      <c r="L1021" s="18"/>
      <c r="M1021" s="18"/>
      <c r="N1021" s="18"/>
      <c r="S1021" s="18"/>
    </row>
    <row r="1022" spans="5:19" x14ac:dyDescent="0.25">
      <c r="E1022" s="16"/>
      <c r="F1022" s="16"/>
      <c r="G1022" s="17"/>
      <c r="H1022" s="18"/>
      <c r="I1022" s="26"/>
      <c r="J1022" s="19"/>
      <c r="K1022" s="18"/>
      <c r="L1022" s="18"/>
      <c r="M1022" s="18"/>
      <c r="N1022" s="18"/>
      <c r="S1022" s="18"/>
    </row>
    <row r="1023" spans="5:19" x14ac:dyDescent="0.25">
      <c r="E1023" s="16"/>
      <c r="F1023" s="16"/>
      <c r="G1023" s="17"/>
      <c r="H1023" s="18"/>
      <c r="I1023" s="26"/>
      <c r="J1023" s="19"/>
      <c r="K1023" s="18"/>
      <c r="L1023" s="18"/>
      <c r="M1023" s="18"/>
      <c r="N1023" s="18"/>
      <c r="S1023" s="18"/>
    </row>
    <row r="1024" spans="5:19" x14ac:dyDescent="0.25">
      <c r="E1024" s="16"/>
      <c r="F1024" s="16"/>
      <c r="G1024" s="17"/>
      <c r="H1024" s="18"/>
      <c r="I1024" s="26"/>
      <c r="J1024" s="19"/>
      <c r="K1024" s="18"/>
      <c r="L1024" s="18"/>
      <c r="M1024" s="18"/>
      <c r="N1024" s="18"/>
      <c r="S1024" s="18"/>
    </row>
    <row r="1025" spans="5:19" x14ac:dyDescent="0.25">
      <c r="E1025" s="16"/>
      <c r="F1025" s="16"/>
      <c r="G1025" s="17"/>
      <c r="H1025" s="18"/>
      <c r="I1025" s="26"/>
      <c r="J1025" s="19"/>
      <c r="K1025" s="18"/>
      <c r="L1025" s="18"/>
      <c r="M1025" s="18"/>
      <c r="N1025" s="18"/>
      <c r="Q1025" s="18"/>
      <c r="S1025" s="18"/>
    </row>
    <row r="1026" spans="5:19" x14ac:dyDescent="0.25">
      <c r="E1026" s="16"/>
      <c r="F1026" s="16"/>
      <c r="G1026" s="17"/>
      <c r="H1026" s="18"/>
      <c r="I1026" s="26"/>
      <c r="J1026" s="19"/>
      <c r="K1026" s="18"/>
      <c r="L1026" s="18"/>
      <c r="M1026" s="18"/>
      <c r="N1026" s="18"/>
      <c r="S1026" s="18"/>
    </row>
    <row r="1027" spans="5:19" x14ac:dyDescent="0.25">
      <c r="E1027" s="16"/>
      <c r="F1027" s="16"/>
      <c r="G1027" s="17"/>
      <c r="H1027" s="18"/>
      <c r="I1027" s="26"/>
      <c r="J1027" s="19"/>
      <c r="K1027" s="18"/>
      <c r="L1027" s="18"/>
      <c r="M1027" s="18"/>
      <c r="N1027" s="18"/>
      <c r="S1027" s="18"/>
    </row>
    <row r="1028" spans="5:19" x14ac:dyDescent="0.25">
      <c r="E1028" s="16"/>
      <c r="F1028" s="16"/>
      <c r="G1028" s="17"/>
      <c r="H1028" s="18"/>
      <c r="I1028" s="26"/>
      <c r="J1028" s="19"/>
      <c r="K1028" s="18"/>
      <c r="L1028" s="18"/>
      <c r="M1028" s="18"/>
      <c r="N1028" s="18"/>
      <c r="S1028" s="18"/>
    </row>
    <row r="1029" spans="5:19" x14ac:dyDescent="0.25">
      <c r="E1029" s="16"/>
      <c r="F1029" s="16"/>
      <c r="G1029" s="17"/>
      <c r="H1029" s="18"/>
      <c r="I1029" s="26"/>
      <c r="J1029" s="19"/>
      <c r="K1029" s="18"/>
      <c r="L1029" s="18"/>
      <c r="M1029" s="18"/>
      <c r="N1029" s="18"/>
      <c r="S1029" s="18"/>
    </row>
    <row r="1030" spans="5:19" x14ac:dyDescent="0.25">
      <c r="E1030" s="16"/>
      <c r="F1030" s="16"/>
      <c r="G1030" s="17"/>
      <c r="H1030" s="18"/>
      <c r="I1030" s="26"/>
      <c r="J1030" s="19"/>
      <c r="K1030" s="18"/>
      <c r="L1030" s="18"/>
      <c r="M1030" s="18"/>
      <c r="N1030" s="18"/>
      <c r="S1030" s="18"/>
    </row>
    <row r="1031" spans="5:19" x14ac:dyDescent="0.25">
      <c r="E1031" s="16"/>
      <c r="F1031" s="16"/>
      <c r="G1031" s="17"/>
      <c r="H1031" s="18"/>
      <c r="I1031" s="26"/>
      <c r="J1031" s="19"/>
      <c r="K1031" s="18"/>
      <c r="L1031" s="18"/>
      <c r="M1031" s="18"/>
      <c r="N1031" s="18"/>
      <c r="S1031" s="18"/>
    </row>
    <row r="1032" spans="5:19" x14ac:dyDescent="0.25">
      <c r="E1032" s="16"/>
      <c r="F1032" s="16"/>
      <c r="G1032" s="17"/>
      <c r="H1032" s="18"/>
      <c r="I1032" s="26"/>
      <c r="J1032" s="19"/>
      <c r="K1032" s="18"/>
      <c r="L1032" s="18"/>
      <c r="M1032" s="18"/>
      <c r="N1032" s="18"/>
      <c r="S1032" s="18"/>
    </row>
    <row r="1033" spans="5:19" x14ac:dyDescent="0.25">
      <c r="E1033" s="16"/>
      <c r="F1033" s="16"/>
      <c r="G1033" s="17"/>
      <c r="H1033" s="18"/>
      <c r="I1033" s="26"/>
      <c r="J1033" s="19"/>
      <c r="K1033" s="18"/>
      <c r="L1033" s="18"/>
      <c r="M1033" s="18"/>
      <c r="N1033" s="18"/>
      <c r="S1033" s="18"/>
    </row>
    <row r="1034" spans="5:19" x14ac:dyDescent="0.25">
      <c r="E1034" s="16"/>
      <c r="F1034" s="16"/>
      <c r="G1034" s="17"/>
      <c r="H1034" s="18"/>
      <c r="I1034" s="26"/>
      <c r="J1034" s="19"/>
      <c r="K1034" s="18"/>
      <c r="L1034" s="18"/>
      <c r="M1034" s="18"/>
      <c r="N1034" s="18"/>
      <c r="S1034" s="18"/>
    </row>
    <row r="1035" spans="5:19" x14ac:dyDescent="0.25">
      <c r="E1035" s="16"/>
      <c r="F1035" s="16"/>
      <c r="G1035" s="17"/>
      <c r="H1035" s="18"/>
      <c r="I1035" s="26"/>
      <c r="J1035" s="19"/>
      <c r="K1035" s="18"/>
      <c r="L1035" s="18"/>
      <c r="M1035" s="18"/>
      <c r="N1035" s="18"/>
      <c r="S1035" s="18"/>
    </row>
    <row r="1036" spans="5:19" x14ac:dyDescent="0.25">
      <c r="E1036" s="16"/>
      <c r="F1036" s="16"/>
      <c r="G1036" s="17"/>
      <c r="H1036" s="18"/>
      <c r="I1036" s="26"/>
      <c r="J1036" s="19"/>
      <c r="K1036" s="18"/>
      <c r="L1036" s="18"/>
      <c r="M1036" s="18"/>
      <c r="N1036" s="18"/>
      <c r="S1036" s="18"/>
    </row>
    <row r="1037" spans="5:19" x14ac:dyDescent="0.25">
      <c r="E1037" s="16"/>
      <c r="F1037" s="16"/>
      <c r="G1037" s="17"/>
      <c r="H1037" s="18"/>
      <c r="I1037" s="26"/>
      <c r="J1037" s="19"/>
      <c r="K1037" s="18"/>
      <c r="L1037" s="18"/>
      <c r="M1037" s="18"/>
      <c r="N1037" s="18"/>
      <c r="S1037" s="18"/>
    </row>
    <row r="1038" spans="5:19" x14ac:dyDescent="0.25">
      <c r="E1038" s="16"/>
      <c r="F1038" s="16"/>
      <c r="G1038" s="17"/>
      <c r="H1038" s="18"/>
      <c r="I1038" s="26"/>
      <c r="J1038" s="19"/>
      <c r="K1038" s="18"/>
      <c r="L1038" s="18"/>
      <c r="M1038" s="18"/>
      <c r="N1038" s="18"/>
      <c r="S1038" s="18"/>
    </row>
    <row r="1039" spans="5:19" x14ac:dyDescent="0.25">
      <c r="E1039" s="16"/>
      <c r="F1039" s="16"/>
      <c r="G1039" s="17"/>
      <c r="H1039" s="18"/>
      <c r="I1039" s="26"/>
      <c r="J1039" s="19"/>
      <c r="K1039" s="18"/>
      <c r="L1039" s="18"/>
      <c r="M1039" s="18"/>
      <c r="N1039" s="18"/>
      <c r="S1039" s="18"/>
    </row>
    <row r="1040" spans="5:19" x14ac:dyDescent="0.25">
      <c r="E1040" s="16"/>
      <c r="F1040" s="16"/>
      <c r="G1040" s="17"/>
      <c r="H1040" s="18"/>
      <c r="I1040" s="26"/>
      <c r="J1040" s="19"/>
      <c r="K1040" s="18"/>
      <c r="L1040" s="18"/>
      <c r="M1040" s="18"/>
      <c r="N1040" s="18"/>
      <c r="S1040" s="18"/>
    </row>
    <row r="1041" spans="5:19" x14ac:dyDescent="0.25">
      <c r="E1041" s="16"/>
      <c r="F1041" s="16"/>
      <c r="G1041" s="17"/>
      <c r="H1041" s="18"/>
      <c r="I1041" s="26"/>
      <c r="J1041" s="19"/>
      <c r="K1041" s="18"/>
      <c r="L1041" s="18"/>
      <c r="M1041" s="18"/>
      <c r="N1041" s="18"/>
      <c r="S1041" s="18"/>
    </row>
    <row r="1042" spans="5:19" x14ac:dyDescent="0.25">
      <c r="E1042" s="16"/>
      <c r="F1042" s="16"/>
      <c r="G1042" s="17"/>
      <c r="H1042" s="18"/>
      <c r="I1042" s="26"/>
      <c r="J1042" s="19"/>
      <c r="K1042" s="18"/>
      <c r="L1042" s="18"/>
      <c r="M1042" s="18"/>
      <c r="N1042" s="18"/>
      <c r="S1042" s="18"/>
    </row>
    <row r="1043" spans="5:19" x14ac:dyDescent="0.25">
      <c r="E1043" s="16"/>
      <c r="F1043" s="16"/>
      <c r="G1043" s="17"/>
      <c r="H1043" s="18"/>
      <c r="I1043" s="26"/>
      <c r="J1043" s="19"/>
      <c r="K1043" s="18"/>
      <c r="L1043" s="18"/>
      <c r="M1043" s="18"/>
      <c r="N1043" s="18"/>
      <c r="S1043" s="18"/>
    </row>
    <row r="1044" spans="5:19" x14ac:dyDescent="0.25">
      <c r="E1044" s="16"/>
      <c r="F1044" s="16"/>
      <c r="G1044" s="17"/>
      <c r="H1044" s="18"/>
      <c r="I1044" s="26"/>
      <c r="J1044" s="19"/>
      <c r="K1044" s="18"/>
      <c r="L1044" s="18"/>
      <c r="M1044" s="18"/>
      <c r="N1044" s="18"/>
      <c r="S1044" s="18"/>
    </row>
    <row r="1045" spans="5:19" x14ac:dyDescent="0.25">
      <c r="E1045" s="16"/>
      <c r="F1045" s="16"/>
      <c r="G1045" s="17"/>
      <c r="H1045" s="18"/>
      <c r="I1045" s="26"/>
      <c r="J1045" s="19"/>
      <c r="K1045" s="18"/>
      <c r="L1045" s="18"/>
      <c r="M1045" s="18"/>
      <c r="N1045" s="18"/>
      <c r="S1045" s="18"/>
    </row>
    <row r="1046" spans="5:19" x14ac:dyDescent="0.25">
      <c r="E1046" s="16"/>
      <c r="F1046" s="16"/>
      <c r="G1046" s="17"/>
      <c r="H1046" s="18"/>
      <c r="I1046" s="26"/>
      <c r="J1046" s="19"/>
      <c r="K1046" s="18"/>
      <c r="L1046" s="18"/>
      <c r="M1046" s="18"/>
      <c r="N1046" s="18"/>
      <c r="S1046" s="18"/>
    </row>
    <row r="1047" spans="5:19" x14ac:dyDescent="0.25">
      <c r="E1047" s="16"/>
      <c r="F1047" s="16"/>
      <c r="G1047" s="17"/>
      <c r="H1047" s="18"/>
      <c r="I1047" s="26"/>
      <c r="J1047" s="19"/>
      <c r="K1047" s="18"/>
      <c r="L1047" s="18"/>
      <c r="M1047" s="18"/>
      <c r="N1047" s="18"/>
      <c r="S1047" s="18"/>
    </row>
    <row r="1048" spans="5:19" x14ac:dyDescent="0.25">
      <c r="E1048" s="16"/>
      <c r="F1048" s="16"/>
      <c r="G1048" s="17"/>
      <c r="H1048" s="18"/>
      <c r="I1048" s="26"/>
      <c r="J1048" s="19"/>
      <c r="K1048" s="18"/>
      <c r="L1048" s="18"/>
      <c r="M1048" s="18"/>
      <c r="N1048" s="18"/>
      <c r="S1048" s="18"/>
    </row>
    <row r="1049" spans="5:19" x14ac:dyDescent="0.25">
      <c r="E1049" s="16"/>
      <c r="F1049" s="16"/>
      <c r="G1049" s="17"/>
      <c r="H1049" s="18"/>
      <c r="I1049" s="26"/>
      <c r="J1049" s="19"/>
      <c r="K1049" s="18"/>
      <c r="L1049" s="18"/>
      <c r="M1049" s="18"/>
      <c r="N1049" s="18"/>
      <c r="S1049" s="18"/>
    </row>
    <row r="1050" spans="5:19" x14ac:dyDescent="0.25">
      <c r="E1050" s="16"/>
      <c r="F1050" s="16"/>
      <c r="G1050" s="17"/>
      <c r="H1050" s="18"/>
      <c r="I1050" s="26"/>
      <c r="J1050" s="19"/>
      <c r="K1050" s="18"/>
      <c r="L1050" s="18"/>
      <c r="M1050" s="18"/>
      <c r="N1050" s="18"/>
      <c r="S1050" s="18"/>
    </row>
    <row r="1051" spans="5:19" x14ac:dyDescent="0.25">
      <c r="E1051" s="16"/>
      <c r="F1051" s="16"/>
      <c r="G1051" s="17"/>
      <c r="H1051" s="18"/>
      <c r="I1051" s="26"/>
      <c r="J1051" s="19"/>
      <c r="K1051" s="18"/>
      <c r="L1051" s="18"/>
      <c r="M1051" s="18"/>
      <c r="N1051" s="18"/>
      <c r="S1051" s="18"/>
    </row>
    <row r="1052" spans="5:19" x14ac:dyDescent="0.25">
      <c r="E1052" s="16"/>
      <c r="F1052" s="16"/>
      <c r="G1052" s="17"/>
      <c r="H1052" s="18"/>
      <c r="I1052" s="26"/>
      <c r="J1052" s="19"/>
      <c r="K1052" s="18"/>
      <c r="L1052" s="18"/>
      <c r="M1052" s="18"/>
      <c r="N1052" s="18"/>
      <c r="S1052" s="18"/>
    </row>
    <row r="1053" spans="5:19" x14ac:dyDescent="0.25">
      <c r="E1053" s="16"/>
      <c r="F1053" s="16"/>
      <c r="G1053" s="17"/>
      <c r="H1053" s="18"/>
      <c r="I1053" s="26"/>
      <c r="J1053" s="19"/>
      <c r="K1053" s="18"/>
      <c r="L1053" s="18"/>
      <c r="M1053" s="18"/>
      <c r="N1053" s="18"/>
      <c r="S1053" s="18"/>
    </row>
    <row r="1054" spans="5:19" x14ac:dyDescent="0.25">
      <c r="E1054" s="16"/>
      <c r="F1054" s="16"/>
      <c r="G1054" s="17"/>
      <c r="H1054" s="18"/>
      <c r="I1054" s="26"/>
      <c r="J1054" s="19"/>
      <c r="K1054" s="18"/>
      <c r="L1054" s="18"/>
      <c r="M1054" s="18"/>
      <c r="N1054" s="18"/>
      <c r="S1054" s="18"/>
    </row>
    <row r="1055" spans="5:19" x14ac:dyDescent="0.25">
      <c r="E1055" s="16"/>
      <c r="F1055" s="16"/>
      <c r="G1055" s="17"/>
      <c r="H1055" s="18"/>
      <c r="I1055" s="26"/>
      <c r="J1055" s="19"/>
      <c r="K1055" s="18"/>
      <c r="L1055" s="18"/>
      <c r="M1055" s="18"/>
      <c r="N1055" s="18"/>
      <c r="S1055" s="18"/>
    </row>
    <row r="1056" spans="5:19" x14ac:dyDescent="0.25">
      <c r="E1056" s="16"/>
      <c r="F1056" s="16"/>
      <c r="G1056" s="17"/>
      <c r="H1056" s="18"/>
      <c r="I1056" s="26"/>
      <c r="J1056" s="19"/>
      <c r="K1056" s="18"/>
      <c r="L1056" s="18"/>
      <c r="M1056" s="18"/>
      <c r="N1056" s="18"/>
      <c r="S1056" s="18"/>
    </row>
    <row r="1057" spans="5:19" x14ac:dyDescent="0.25">
      <c r="E1057" s="16"/>
      <c r="F1057" s="16"/>
      <c r="G1057" s="17"/>
      <c r="H1057" s="18"/>
      <c r="I1057" s="26"/>
      <c r="J1057" s="19"/>
      <c r="K1057" s="18"/>
      <c r="L1057" s="18"/>
      <c r="M1057" s="18"/>
      <c r="N1057" s="18"/>
      <c r="S1057" s="18"/>
    </row>
    <row r="1058" spans="5:19" x14ac:dyDescent="0.25">
      <c r="E1058" s="16"/>
      <c r="F1058" s="16"/>
      <c r="G1058" s="17"/>
      <c r="H1058" s="18"/>
      <c r="I1058" s="26"/>
      <c r="J1058" s="19"/>
      <c r="K1058" s="18"/>
      <c r="L1058" s="18"/>
      <c r="M1058" s="18"/>
      <c r="N1058" s="18"/>
      <c r="S1058" s="18"/>
    </row>
    <row r="1059" spans="5:19" x14ac:dyDescent="0.25">
      <c r="E1059" s="16"/>
      <c r="F1059" s="16"/>
      <c r="G1059" s="17"/>
      <c r="H1059" s="18"/>
      <c r="I1059" s="26"/>
      <c r="J1059" s="19"/>
      <c r="K1059" s="18"/>
      <c r="L1059" s="18"/>
      <c r="M1059" s="18"/>
      <c r="N1059" s="18"/>
      <c r="S1059" s="18"/>
    </row>
    <row r="1060" spans="5:19" x14ac:dyDescent="0.25">
      <c r="E1060" s="16"/>
      <c r="F1060" s="16"/>
      <c r="G1060" s="17"/>
      <c r="H1060" s="18"/>
      <c r="I1060" s="26"/>
      <c r="J1060" s="19"/>
      <c r="K1060" s="18"/>
      <c r="L1060" s="18"/>
      <c r="M1060" s="18"/>
      <c r="N1060" s="18"/>
      <c r="S1060" s="18"/>
    </row>
    <row r="1061" spans="5:19" x14ac:dyDescent="0.25">
      <c r="E1061" s="16"/>
      <c r="F1061" s="16"/>
      <c r="G1061" s="17"/>
      <c r="H1061" s="18"/>
      <c r="I1061" s="26"/>
      <c r="J1061" s="19"/>
      <c r="K1061" s="18"/>
      <c r="L1061" s="18"/>
      <c r="M1061" s="18"/>
      <c r="N1061" s="18"/>
      <c r="S1061" s="18"/>
    </row>
    <row r="1062" spans="5:19" x14ac:dyDescent="0.25">
      <c r="E1062" s="16"/>
      <c r="F1062" s="16"/>
      <c r="G1062" s="17"/>
      <c r="H1062" s="18"/>
      <c r="I1062" s="26"/>
      <c r="J1062" s="19"/>
      <c r="K1062" s="18"/>
      <c r="L1062" s="18"/>
      <c r="M1062" s="18"/>
      <c r="N1062" s="18"/>
      <c r="S1062" s="18"/>
    </row>
    <row r="1063" spans="5:19" x14ac:dyDescent="0.25">
      <c r="E1063" s="16"/>
      <c r="F1063" s="16"/>
      <c r="G1063" s="17"/>
      <c r="H1063" s="18"/>
      <c r="I1063" s="26"/>
      <c r="J1063" s="19"/>
      <c r="K1063" s="18"/>
      <c r="L1063" s="18"/>
      <c r="M1063" s="18"/>
      <c r="N1063" s="18"/>
      <c r="S1063" s="18"/>
    </row>
    <row r="1064" spans="5:19" x14ac:dyDescent="0.25">
      <c r="E1064" s="16"/>
      <c r="F1064" s="16"/>
      <c r="G1064" s="17"/>
      <c r="H1064" s="18"/>
      <c r="I1064" s="26"/>
      <c r="J1064" s="19"/>
      <c r="K1064" s="18"/>
      <c r="L1064" s="18"/>
      <c r="M1064" s="18"/>
      <c r="N1064" s="18"/>
      <c r="S1064" s="18"/>
    </row>
    <row r="1065" spans="5:19" x14ac:dyDescent="0.25">
      <c r="E1065" s="16"/>
      <c r="F1065" s="16"/>
      <c r="G1065" s="17"/>
      <c r="H1065" s="18"/>
      <c r="I1065" s="26"/>
      <c r="J1065" s="19"/>
      <c r="K1065" s="18"/>
      <c r="L1065" s="18"/>
      <c r="M1065" s="18"/>
      <c r="N1065" s="18"/>
      <c r="S1065" s="18"/>
    </row>
    <row r="1066" spans="5:19" x14ac:dyDescent="0.25">
      <c r="E1066" s="16"/>
      <c r="F1066" s="16"/>
      <c r="G1066" s="17"/>
      <c r="H1066" s="18"/>
      <c r="I1066" s="26"/>
      <c r="J1066" s="19"/>
      <c r="K1066" s="18"/>
      <c r="L1066" s="18"/>
      <c r="M1066" s="18"/>
      <c r="N1066" s="18"/>
      <c r="S1066" s="18"/>
    </row>
    <row r="1067" spans="5:19" x14ac:dyDescent="0.25">
      <c r="E1067" s="16"/>
      <c r="F1067" s="16"/>
      <c r="G1067" s="17"/>
      <c r="H1067" s="18"/>
      <c r="I1067" s="26"/>
      <c r="J1067" s="19"/>
      <c r="K1067" s="18"/>
      <c r="L1067" s="18"/>
      <c r="M1067" s="18"/>
      <c r="N1067" s="18"/>
      <c r="S1067" s="18"/>
    </row>
    <row r="1068" spans="5:19" x14ac:dyDescent="0.25">
      <c r="E1068" s="16"/>
      <c r="F1068" s="16"/>
      <c r="G1068" s="17"/>
      <c r="H1068" s="18"/>
      <c r="I1068" s="26"/>
      <c r="J1068" s="19"/>
      <c r="K1068" s="18"/>
      <c r="L1068" s="18"/>
      <c r="M1068" s="18"/>
      <c r="N1068" s="18"/>
      <c r="S1068" s="18"/>
    </row>
    <row r="1069" spans="5:19" x14ac:dyDescent="0.25">
      <c r="E1069" s="16"/>
      <c r="F1069" s="16"/>
      <c r="G1069" s="17"/>
      <c r="H1069" s="18"/>
      <c r="I1069" s="26"/>
      <c r="J1069" s="19"/>
      <c r="K1069" s="18"/>
      <c r="L1069" s="18"/>
      <c r="M1069" s="18"/>
      <c r="N1069" s="18"/>
      <c r="S1069" s="18"/>
    </row>
    <row r="1070" spans="5:19" x14ac:dyDescent="0.25">
      <c r="E1070" s="16"/>
      <c r="F1070" s="16"/>
      <c r="G1070" s="17"/>
      <c r="H1070" s="18"/>
      <c r="I1070" s="26"/>
      <c r="J1070" s="19"/>
      <c r="K1070" s="18"/>
      <c r="L1070" s="18"/>
      <c r="M1070" s="18"/>
      <c r="N1070" s="18"/>
      <c r="S1070" s="18"/>
    </row>
    <row r="1071" spans="5:19" x14ac:dyDescent="0.25">
      <c r="E1071" s="16"/>
      <c r="F1071" s="16"/>
      <c r="G1071" s="17"/>
      <c r="H1071" s="18"/>
      <c r="I1071" s="26"/>
      <c r="J1071" s="19"/>
      <c r="K1071" s="18"/>
      <c r="L1071" s="18"/>
      <c r="M1071" s="18"/>
      <c r="N1071" s="18"/>
      <c r="S1071" s="18"/>
    </row>
    <row r="1072" spans="5:19" x14ac:dyDescent="0.25">
      <c r="E1072" s="16"/>
      <c r="F1072" s="16"/>
      <c r="G1072" s="17"/>
      <c r="H1072" s="18"/>
      <c r="I1072" s="26"/>
      <c r="J1072" s="19"/>
      <c r="K1072" s="18"/>
      <c r="L1072" s="18"/>
      <c r="M1072" s="18"/>
      <c r="N1072" s="18"/>
      <c r="S1072" s="18"/>
    </row>
    <row r="1073" spans="5:19" x14ac:dyDescent="0.25">
      <c r="E1073" s="16"/>
      <c r="F1073" s="16"/>
      <c r="G1073" s="17"/>
      <c r="H1073" s="18"/>
      <c r="I1073" s="26"/>
      <c r="J1073" s="19"/>
      <c r="K1073" s="18"/>
      <c r="L1073" s="18"/>
      <c r="M1073" s="18"/>
      <c r="N1073" s="18"/>
      <c r="S1073" s="18"/>
    </row>
    <row r="1074" spans="5:19" x14ac:dyDescent="0.25">
      <c r="E1074" s="16"/>
      <c r="F1074" s="16"/>
      <c r="G1074" s="17"/>
      <c r="H1074" s="18"/>
      <c r="I1074" s="26"/>
      <c r="J1074" s="19"/>
      <c r="K1074" s="18"/>
      <c r="L1074" s="18"/>
      <c r="M1074" s="18"/>
      <c r="N1074" s="18"/>
      <c r="S1074" s="18"/>
    </row>
    <row r="1075" spans="5:19" x14ac:dyDescent="0.25">
      <c r="E1075" s="16"/>
      <c r="F1075" s="16"/>
      <c r="G1075" s="17"/>
      <c r="H1075" s="18"/>
      <c r="I1075" s="26"/>
      <c r="J1075" s="19"/>
      <c r="K1075" s="18"/>
      <c r="L1075" s="18"/>
      <c r="M1075" s="18"/>
      <c r="N1075" s="18"/>
      <c r="S1075" s="18"/>
    </row>
    <row r="1076" spans="5:19" x14ac:dyDescent="0.25">
      <c r="E1076" s="16"/>
      <c r="F1076" s="16"/>
      <c r="G1076" s="17"/>
      <c r="H1076" s="18"/>
      <c r="I1076" s="26"/>
      <c r="J1076" s="19"/>
      <c r="K1076" s="18"/>
      <c r="L1076" s="18"/>
      <c r="M1076" s="18"/>
      <c r="N1076" s="18"/>
      <c r="S1076" s="18"/>
    </row>
    <row r="1077" spans="5:19" x14ac:dyDescent="0.25">
      <c r="E1077" s="16"/>
      <c r="F1077" s="16"/>
      <c r="G1077" s="17"/>
      <c r="H1077" s="18"/>
      <c r="I1077" s="26"/>
      <c r="J1077" s="19"/>
      <c r="K1077" s="18"/>
      <c r="L1077" s="18"/>
      <c r="M1077" s="18"/>
      <c r="N1077" s="18"/>
      <c r="S1077" s="18"/>
    </row>
    <row r="1078" spans="5:19" x14ac:dyDescent="0.25">
      <c r="E1078" s="16"/>
      <c r="F1078" s="16"/>
      <c r="G1078" s="17"/>
      <c r="H1078" s="18"/>
      <c r="I1078" s="26"/>
      <c r="J1078" s="19"/>
      <c r="K1078" s="18"/>
      <c r="L1078" s="18"/>
      <c r="M1078" s="18"/>
      <c r="N1078" s="18"/>
      <c r="S1078" s="18"/>
    </row>
    <row r="1079" spans="5:19" x14ac:dyDescent="0.25">
      <c r="E1079" s="16"/>
      <c r="F1079" s="16"/>
      <c r="G1079" s="17"/>
      <c r="H1079" s="18"/>
      <c r="I1079" s="26"/>
      <c r="J1079" s="19"/>
      <c r="K1079" s="18"/>
      <c r="L1079" s="18"/>
      <c r="M1079" s="18"/>
      <c r="N1079" s="18"/>
      <c r="S1079" s="18"/>
    </row>
    <row r="1080" spans="5:19" x14ac:dyDescent="0.25">
      <c r="E1080" s="16"/>
      <c r="F1080" s="16"/>
      <c r="G1080" s="17"/>
      <c r="H1080" s="18"/>
      <c r="I1080" s="26"/>
      <c r="J1080" s="19"/>
      <c r="K1080" s="18"/>
      <c r="L1080" s="18"/>
      <c r="M1080" s="18"/>
      <c r="N1080" s="18"/>
      <c r="S1080" s="18"/>
    </row>
    <row r="1081" spans="5:19" x14ac:dyDescent="0.25">
      <c r="E1081" s="16"/>
      <c r="F1081" s="16"/>
      <c r="G1081" s="17"/>
      <c r="H1081" s="18"/>
      <c r="I1081" s="26"/>
      <c r="J1081" s="19"/>
      <c r="K1081" s="18"/>
      <c r="L1081" s="18"/>
      <c r="M1081" s="18"/>
      <c r="N1081" s="18"/>
      <c r="S1081" s="18"/>
    </row>
    <row r="1082" spans="5:19" x14ac:dyDescent="0.25">
      <c r="E1082" s="16"/>
      <c r="F1082" s="16"/>
      <c r="G1082" s="17"/>
      <c r="H1082" s="18"/>
      <c r="I1082" s="26"/>
      <c r="J1082" s="19"/>
      <c r="K1082" s="18"/>
      <c r="L1082" s="18"/>
      <c r="M1082" s="18"/>
      <c r="N1082" s="18"/>
      <c r="S1082" s="18"/>
    </row>
    <row r="1083" spans="5:19" x14ac:dyDescent="0.25">
      <c r="E1083" s="16"/>
      <c r="F1083" s="16"/>
      <c r="G1083" s="17"/>
      <c r="H1083" s="18"/>
      <c r="I1083" s="26"/>
      <c r="J1083" s="19"/>
      <c r="K1083" s="18"/>
      <c r="L1083" s="18"/>
      <c r="M1083" s="18"/>
      <c r="N1083" s="18"/>
      <c r="S1083" s="18"/>
    </row>
    <row r="1084" spans="5:19" x14ac:dyDescent="0.25">
      <c r="E1084" s="16"/>
      <c r="F1084" s="16"/>
      <c r="G1084" s="17"/>
      <c r="H1084" s="18"/>
      <c r="I1084" s="26"/>
      <c r="J1084" s="19"/>
      <c r="K1084" s="18"/>
      <c r="L1084" s="18"/>
      <c r="M1084" s="18"/>
      <c r="N1084" s="18"/>
      <c r="S1084" s="18"/>
    </row>
    <row r="1085" spans="5:19" x14ac:dyDescent="0.25">
      <c r="E1085" s="16"/>
      <c r="F1085" s="16"/>
      <c r="G1085" s="17"/>
      <c r="H1085" s="18"/>
      <c r="I1085" s="26"/>
      <c r="J1085" s="19"/>
      <c r="K1085" s="18"/>
      <c r="L1085" s="18"/>
      <c r="M1085" s="18"/>
      <c r="N1085" s="18"/>
      <c r="S1085" s="18"/>
    </row>
    <row r="1086" spans="5:19" x14ac:dyDescent="0.25">
      <c r="E1086" s="16"/>
      <c r="F1086" s="16"/>
      <c r="G1086" s="17"/>
      <c r="H1086" s="18"/>
      <c r="I1086" s="26"/>
      <c r="J1086" s="19"/>
      <c r="K1086" s="18"/>
      <c r="L1086" s="18"/>
      <c r="M1086" s="18"/>
      <c r="N1086" s="18"/>
      <c r="S1086" s="18"/>
    </row>
    <row r="1087" spans="5:19" x14ac:dyDescent="0.25">
      <c r="E1087" s="16"/>
      <c r="F1087" s="16"/>
      <c r="G1087" s="17"/>
      <c r="H1087" s="18"/>
      <c r="I1087" s="26"/>
      <c r="J1087" s="19"/>
      <c r="K1087" s="18"/>
      <c r="L1087" s="18"/>
      <c r="M1087" s="18"/>
      <c r="N1087" s="18"/>
      <c r="S1087" s="18"/>
    </row>
    <row r="1088" spans="5:19" x14ac:dyDescent="0.25">
      <c r="E1088" s="16"/>
      <c r="F1088" s="16"/>
      <c r="G1088" s="17"/>
      <c r="H1088" s="18"/>
      <c r="I1088" s="26"/>
      <c r="J1088" s="19"/>
      <c r="K1088" s="18"/>
      <c r="L1088" s="18"/>
      <c r="M1088" s="18"/>
      <c r="N1088" s="18"/>
      <c r="S1088" s="18"/>
    </row>
    <row r="1089" spans="5:19" x14ac:dyDescent="0.25">
      <c r="E1089" s="16"/>
      <c r="F1089" s="16"/>
      <c r="G1089" s="17"/>
      <c r="H1089" s="18"/>
      <c r="I1089" s="26"/>
      <c r="J1089" s="19"/>
      <c r="K1089" s="18"/>
      <c r="L1089" s="18"/>
      <c r="M1089" s="18"/>
      <c r="N1089" s="18"/>
      <c r="S1089" s="18"/>
    </row>
    <row r="1090" spans="5:19" x14ac:dyDescent="0.25">
      <c r="E1090" s="16"/>
      <c r="F1090" s="16"/>
      <c r="G1090" s="17"/>
      <c r="H1090" s="18"/>
      <c r="I1090" s="26"/>
      <c r="J1090" s="19"/>
      <c r="K1090" s="18"/>
      <c r="L1090" s="18"/>
      <c r="M1090" s="18"/>
      <c r="N1090" s="18"/>
      <c r="S1090" s="18"/>
    </row>
    <row r="1091" spans="5:19" x14ac:dyDescent="0.25">
      <c r="E1091" s="16"/>
      <c r="F1091" s="16"/>
      <c r="G1091" s="17"/>
      <c r="H1091" s="18"/>
      <c r="I1091" s="26"/>
      <c r="J1091" s="19"/>
      <c r="L1091" s="18"/>
      <c r="M1091" s="18"/>
      <c r="N1091" s="18"/>
      <c r="S1091" s="18"/>
    </row>
    <row r="1092" spans="5:19" x14ac:dyDescent="0.25">
      <c r="E1092" s="16"/>
      <c r="F1092" s="16"/>
      <c r="G1092" s="17"/>
      <c r="H1092" s="18"/>
      <c r="I1092" s="26"/>
      <c r="J1092" s="19"/>
      <c r="K1092" s="18"/>
      <c r="L1092" s="18"/>
      <c r="M1092" s="18"/>
      <c r="N1092" s="18"/>
      <c r="S1092" s="18"/>
    </row>
    <row r="1093" spans="5:19" x14ac:dyDescent="0.25">
      <c r="E1093" s="16"/>
      <c r="F1093" s="16"/>
      <c r="G1093" s="17"/>
      <c r="H1093" s="18"/>
      <c r="I1093" s="26"/>
      <c r="J1093" s="19"/>
      <c r="K1093" s="18"/>
      <c r="L1093" s="18"/>
      <c r="M1093" s="18"/>
      <c r="N1093" s="18"/>
      <c r="S1093" s="18"/>
    </row>
    <row r="1094" spans="5:19" x14ac:dyDescent="0.25">
      <c r="E1094" s="16"/>
      <c r="F1094" s="16"/>
      <c r="G1094" s="17"/>
      <c r="H1094" s="18"/>
      <c r="I1094" s="26"/>
      <c r="J1094" s="19"/>
      <c r="K1094" s="18"/>
      <c r="L1094" s="18"/>
      <c r="M1094" s="18"/>
      <c r="N1094" s="18"/>
      <c r="S1094" s="18"/>
    </row>
    <row r="1095" spans="5:19" x14ac:dyDescent="0.25">
      <c r="E1095" s="16"/>
      <c r="F1095" s="16"/>
      <c r="G1095" s="17"/>
      <c r="H1095" s="18"/>
      <c r="I1095" s="26"/>
      <c r="J1095" s="19"/>
      <c r="K1095" s="18"/>
      <c r="L1095" s="18"/>
      <c r="M1095" s="18"/>
      <c r="N1095" s="18"/>
      <c r="S1095" s="18"/>
    </row>
    <row r="1096" spans="5:19" x14ac:dyDescent="0.25">
      <c r="E1096" s="16"/>
      <c r="F1096" s="16"/>
      <c r="G1096" s="17"/>
      <c r="H1096" s="18"/>
      <c r="I1096" s="26"/>
      <c r="J1096" s="19"/>
      <c r="K1096" s="18"/>
      <c r="L1096" s="18"/>
      <c r="M1096" s="18"/>
      <c r="N1096" s="18"/>
      <c r="S1096" s="18"/>
    </row>
    <row r="1097" spans="5:19" x14ac:dyDescent="0.25">
      <c r="E1097" s="16"/>
      <c r="F1097" s="16"/>
      <c r="G1097" s="17"/>
      <c r="H1097" s="18"/>
      <c r="I1097" s="26"/>
      <c r="J1097" s="19"/>
      <c r="K1097" s="18"/>
      <c r="L1097" s="18"/>
      <c r="M1097" s="18"/>
      <c r="N1097" s="18"/>
      <c r="S1097" s="18"/>
    </row>
    <row r="1098" spans="5:19" x14ac:dyDescent="0.25">
      <c r="E1098" s="16"/>
      <c r="F1098" s="16"/>
      <c r="G1098" s="17"/>
      <c r="H1098" s="18"/>
      <c r="I1098" s="26"/>
      <c r="J1098" s="19"/>
      <c r="K1098" s="18"/>
      <c r="L1098" s="18"/>
      <c r="M1098" s="18"/>
      <c r="N1098" s="18"/>
      <c r="S1098" s="18"/>
    </row>
    <row r="1099" spans="5:19" x14ac:dyDescent="0.25">
      <c r="E1099" s="16"/>
      <c r="F1099" s="16"/>
      <c r="G1099" s="17"/>
      <c r="H1099" s="18"/>
      <c r="I1099" s="26"/>
      <c r="J1099" s="19"/>
      <c r="K1099" s="18"/>
      <c r="L1099" s="18"/>
      <c r="M1099" s="18"/>
      <c r="N1099" s="18"/>
      <c r="S1099" s="18"/>
    </row>
    <row r="1100" spans="5:19" x14ac:dyDescent="0.25">
      <c r="E1100" s="16"/>
      <c r="F1100" s="16"/>
      <c r="G1100" s="17"/>
      <c r="H1100" s="18"/>
      <c r="I1100" s="26"/>
      <c r="J1100" s="19"/>
      <c r="K1100" s="18"/>
      <c r="L1100" s="18"/>
      <c r="M1100" s="18"/>
      <c r="N1100" s="18"/>
      <c r="S1100" s="18"/>
    </row>
    <row r="1101" spans="5:19" x14ac:dyDescent="0.25">
      <c r="E1101" s="16"/>
      <c r="F1101" s="16"/>
      <c r="G1101" s="17"/>
      <c r="H1101" s="18"/>
      <c r="I1101" s="26"/>
      <c r="J1101" s="19"/>
      <c r="K1101" s="18"/>
      <c r="L1101" s="18"/>
      <c r="M1101" s="18"/>
      <c r="N1101" s="18"/>
      <c r="S1101" s="18"/>
    </row>
    <row r="1102" spans="5:19" x14ac:dyDescent="0.25">
      <c r="E1102" s="16"/>
      <c r="F1102" s="16"/>
      <c r="G1102" s="17"/>
      <c r="H1102" s="18"/>
      <c r="I1102" s="26"/>
      <c r="J1102" s="19"/>
      <c r="K1102" s="18"/>
      <c r="L1102" s="18"/>
      <c r="M1102" s="18"/>
      <c r="N1102" s="18"/>
      <c r="S1102" s="18"/>
    </row>
    <row r="1103" spans="5:19" x14ac:dyDescent="0.25">
      <c r="E1103" s="16"/>
      <c r="F1103" s="16"/>
      <c r="G1103" s="17"/>
      <c r="H1103" s="18"/>
      <c r="I1103" s="26"/>
      <c r="J1103" s="19"/>
      <c r="K1103" s="18"/>
      <c r="L1103" s="18"/>
      <c r="M1103" s="18"/>
      <c r="N1103" s="18"/>
      <c r="S1103" s="18"/>
    </row>
    <row r="1104" spans="5:19" x14ac:dyDescent="0.25">
      <c r="E1104" s="16"/>
      <c r="F1104" s="16"/>
      <c r="G1104" s="17"/>
      <c r="H1104" s="18"/>
      <c r="I1104" s="26"/>
      <c r="J1104" s="19"/>
      <c r="K1104" s="18"/>
      <c r="L1104" s="18"/>
      <c r="M1104" s="18"/>
      <c r="N1104" s="18"/>
      <c r="S1104" s="18"/>
    </row>
    <row r="1105" spans="5:19" x14ac:dyDescent="0.25">
      <c r="E1105" s="16"/>
      <c r="F1105" s="16"/>
      <c r="G1105" s="17"/>
      <c r="H1105" s="18"/>
      <c r="I1105" s="26"/>
      <c r="J1105" s="19"/>
      <c r="K1105" s="18"/>
      <c r="L1105" s="18"/>
      <c r="M1105" s="18"/>
      <c r="N1105" s="18"/>
      <c r="S1105" s="18"/>
    </row>
    <row r="1106" spans="5:19" x14ac:dyDescent="0.25">
      <c r="E1106" s="16"/>
      <c r="F1106" s="16"/>
      <c r="G1106" s="17"/>
      <c r="H1106" s="18"/>
      <c r="I1106" s="26"/>
      <c r="J1106" s="19"/>
      <c r="K1106" s="18"/>
      <c r="L1106" s="18"/>
      <c r="M1106" s="18"/>
      <c r="N1106" s="18"/>
      <c r="S1106" s="18"/>
    </row>
    <row r="1107" spans="5:19" x14ac:dyDescent="0.25">
      <c r="E1107" s="16"/>
      <c r="F1107" s="16"/>
      <c r="G1107" s="17"/>
      <c r="H1107" s="18"/>
      <c r="I1107" s="26"/>
      <c r="J1107" s="19"/>
      <c r="K1107" s="18"/>
      <c r="L1107" s="18"/>
      <c r="M1107" s="18"/>
      <c r="N1107" s="18"/>
      <c r="S1107" s="18"/>
    </row>
    <row r="1108" spans="5:19" x14ac:dyDescent="0.25">
      <c r="E1108" s="16"/>
      <c r="F1108" s="16"/>
      <c r="G1108" s="17"/>
      <c r="H1108" s="18"/>
      <c r="I1108" s="26"/>
      <c r="J1108" s="19"/>
      <c r="K1108" s="18"/>
      <c r="L1108" s="18"/>
      <c r="M1108" s="18"/>
      <c r="N1108" s="18"/>
      <c r="S1108" s="18"/>
    </row>
    <row r="1109" spans="5:19" x14ac:dyDescent="0.25">
      <c r="E1109" s="16"/>
      <c r="F1109" s="16"/>
      <c r="G1109" s="17"/>
      <c r="H1109" s="18"/>
      <c r="I1109" s="26"/>
      <c r="J1109" s="19"/>
      <c r="K1109" s="18"/>
      <c r="L1109" s="18"/>
      <c r="M1109" s="18"/>
      <c r="N1109" s="18"/>
      <c r="S1109" s="18"/>
    </row>
    <row r="1110" spans="5:19" x14ac:dyDescent="0.25">
      <c r="E1110" s="16"/>
      <c r="F1110" s="16"/>
      <c r="G1110" s="17"/>
      <c r="H1110" s="18"/>
      <c r="I1110" s="26"/>
      <c r="J1110" s="19"/>
      <c r="K1110" s="18"/>
      <c r="L1110" s="18"/>
      <c r="M1110" s="18"/>
      <c r="N1110" s="18"/>
      <c r="S1110" s="18"/>
    </row>
    <row r="1111" spans="5:19" x14ac:dyDescent="0.25">
      <c r="E1111" s="16"/>
      <c r="F1111" s="16"/>
      <c r="G1111" s="17"/>
      <c r="H1111" s="18"/>
      <c r="I1111" s="26"/>
      <c r="J1111" s="19"/>
      <c r="K1111" s="18"/>
      <c r="L1111" s="18"/>
      <c r="M1111" s="18"/>
      <c r="N1111" s="18"/>
      <c r="S1111" s="18"/>
    </row>
    <row r="1112" spans="5:19" x14ac:dyDescent="0.25">
      <c r="E1112" s="16"/>
      <c r="F1112" s="16"/>
      <c r="G1112" s="17"/>
      <c r="H1112" s="18"/>
      <c r="I1112" s="26"/>
      <c r="J1112" s="19"/>
      <c r="K1112" s="18"/>
      <c r="L1112" s="18"/>
      <c r="M1112" s="18"/>
      <c r="N1112" s="18"/>
      <c r="S1112" s="18"/>
    </row>
    <row r="1113" spans="5:19" x14ac:dyDescent="0.25">
      <c r="E1113" s="16"/>
      <c r="F1113" s="16"/>
      <c r="G1113" s="17"/>
      <c r="H1113" s="18"/>
      <c r="I1113" s="26"/>
      <c r="J1113" s="19"/>
      <c r="K1113" s="18"/>
      <c r="L1113" s="18"/>
      <c r="M1113" s="18"/>
      <c r="N1113" s="18"/>
      <c r="S1113" s="18"/>
    </row>
    <row r="1114" spans="5:19" x14ac:dyDescent="0.25">
      <c r="E1114" s="16"/>
      <c r="F1114" s="16"/>
      <c r="G1114" s="17"/>
      <c r="H1114" s="18"/>
      <c r="I1114" s="26"/>
      <c r="J1114" s="19"/>
      <c r="K1114" s="18"/>
      <c r="L1114" s="18"/>
      <c r="M1114" s="18"/>
      <c r="N1114" s="18"/>
      <c r="S1114" s="18"/>
    </row>
    <row r="1115" spans="5:19" x14ac:dyDescent="0.25">
      <c r="E1115" s="16"/>
      <c r="F1115" s="16"/>
      <c r="G1115" s="17"/>
      <c r="H1115" s="18"/>
      <c r="I1115" s="26"/>
      <c r="J1115" s="19"/>
      <c r="K1115" s="18"/>
      <c r="L1115" s="18"/>
      <c r="M1115" s="18"/>
      <c r="N1115" s="18"/>
      <c r="S1115" s="18"/>
    </row>
    <row r="1116" spans="5:19" x14ac:dyDescent="0.25">
      <c r="E1116" s="16"/>
      <c r="F1116" s="16"/>
      <c r="G1116" s="17"/>
      <c r="H1116" s="18"/>
      <c r="I1116" s="26"/>
      <c r="J1116" s="19"/>
      <c r="K1116" s="18"/>
      <c r="L1116" s="18"/>
      <c r="M1116" s="18"/>
      <c r="N1116" s="18"/>
      <c r="Q1116" s="18"/>
      <c r="S1116" s="18"/>
    </row>
    <row r="1117" spans="5:19" x14ac:dyDescent="0.25">
      <c r="E1117" s="16"/>
      <c r="F1117" s="16"/>
      <c r="G1117" s="17"/>
      <c r="H1117" s="18"/>
      <c r="I1117" s="26"/>
      <c r="J1117" s="19"/>
      <c r="K1117" s="18"/>
      <c r="L1117" s="18"/>
      <c r="M1117" s="18"/>
      <c r="N1117" s="18"/>
      <c r="S1117" s="18"/>
    </row>
    <row r="1118" spans="5:19" x14ac:dyDescent="0.25">
      <c r="E1118" s="16"/>
      <c r="F1118" s="16"/>
      <c r="G1118" s="17"/>
      <c r="H1118" s="18"/>
      <c r="I1118" s="26"/>
      <c r="J1118" s="19"/>
      <c r="K1118" s="18"/>
      <c r="L1118" s="18"/>
      <c r="M1118" s="18"/>
      <c r="N1118" s="18"/>
      <c r="S1118" s="18"/>
    </row>
    <row r="1119" spans="5:19" x14ac:dyDescent="0.25">
      <c r="E1119" s="16"/>
      <c r="F1119" s="16"/>
      <c r="G1119" s="17"/>
      <c r="H1119" s="18"/>
      <c r="I1119" s="26"/>
      <c r="J1119" s="19"/>
      <c r="K1119" s="18"/>
      <c r="L1119" s="18"/>
      <c r="M1119" s="18"/>
      <c r="N1119" s="18"/>
      <c r="Q1119" s="18"/>
      <c r="S1119" s="18"/>
    </row>
    <row r="1120" spans="5:19" x14ac:dyDescent="0.25">
      <c r="E1120" s="16"/>
      <c r="F1120" s="16"/>
      <c r="G1120" s="17"/>
      <c r="H1120" s="18"/>
      <c r="I1120" s="26"/>
      <c r="J1120" s="19"/>
      <c r="K1120" s="18"/>
      <c r="L1120" s="18"/>
      <c r="M1120" s="18"/>
      <c r="N1120" s="18"/>
      <c r="S1120" s="18"/>
    </row>
    <row r="1121" spans="5:19" x14ac:dyDescent="0.25">
      <c r="E1121" s="16"/>
      <c r="F1121" s="16"/>
      <c r="G1121" s="17"/>
      <c r="H1121" s="18"/>
      <c r="I1121" s="26"/>
      <c r="J1121" s="19"/>
      <c r="L1121" s="18"/>
      <c r="M1121" s="18"/>
      <c r="N1121" s="18"/>
      <c r="S1121" s="18"/>
    </row>
    <row r="1122" spans="5:19" x14ac:dyDescent="0.25">
      <c r="E1122" s="16"/>
      <c r="F1122" s="16"/>
      <c r="G1122" s="17"/>
      <c r="H1122" s="18"/>
      <c r="I1122" s="26"/>
      <c r="J1122" s="19"/>
      <c r="K1122" s="18"/>
      <c r="L1122" s="18"/>
      <c r="M1122" s="18"/>
      <c r="N1122" s="18"/>
      <c r="S1122" s="18"/>
    </row>
    <row r="1123" spans="5:19" x14ac:dyDescent="0.25">
      <c r="E1123" s="16"/>
      <c r="F1123" s="16"/>
      <c r="G1123" s="17"/>
      <c r="H1123" s="18"/>
      <c r="I1123" s="26"/>
      <c r="J1123" s="19"/>
      <c r="K1123" s="18"/>
      <c r="L1123" s="18"/>
      <c r="M1123" s="18"/>
      <c r="N1123" s="18"/>
      <c r="S1123" s="18"/>
    </row>
    <row r="1124" spans="5:19" x14ac:dyDescent="0.25">
      <c r="E1124" s="16"/>
      <c r="F1124" s="16"/>
      <c r="G1124" s="17"/>
      <c r="H1124" s="18"/>
      <c r="I1124" s="26"/>
      <c r="J1124" s="19"/>
      <c r="K1124" s="18"/>
      <c r="L1124" s="18"/>
      <c r="M1124" s="18"/>
      <c r="N1124" s="18"/>
      <c r="S1124" s="18"/>
    </row>
    <row r="1125" spans="5:19" x14ac:dyDescent="0.25">
      <c r="E1125" s="16"/>
      <c r="F1125" s="16"/>
      <c r="G1125" s="17"/>
      <c r="H1125" s="18"/>
      <c r="I1125" s="26"/>
      <c r="J1125" s="19"/>
      <c r="K1125" s="18"/>
      <c r="L1125" s="18"/>
      <c r="M1125" s="18"/>
      <c r="N1125" s="18"/>
      <c r="S1125" s="18"/>
    </row>
    <row r="1126" spans="5:19" x14ac:dyDescent="0.25">
      <c r="E1126" s="16"/>
      <c r="F1126" s="16"/>
      <c r="G1126" s="17"/>
      <c r="H1126" s="18"/>
      <c r="I1126" s="26"/>
      <c r="J1126" s="19"/>
      <c r="K1126" s="18"/>
      <c r="L1126" s="18"/>
      <c r="M1126" s="18"/>
      <c r="N1126" s="18"/>
      <c r="S1126" s="18"/>
    </row>
    <row r="1127" spans="5:19" x14ac:dyDescent="0.25">
      <c r="E1127" s="16"/>
      <c r="F1127" s="16"/>
      <c r="G1127" s="17"/>
      <c r="H1127" s="18"/>
      <c r="I1127" s="26"/>
      <c r="J1127" s="19"/>
      <c r="K1127" s="18"/>
      <c r="L1127" s="18"/>
      <c r="M1127" s="18"/>
      <c r="N1127" s="18"/>
      <c r="S1127" s="18"/>
    </row>
    <row r="1128" spans="5:19" x14ac:dyDescent="0.25">
      <c r="E1128" s="16"/>
      <c r="F1128" s="16"/>
      <c r="G1128" s="17"/>
      <c r="H1128" s="18"/>
      <c r="I1128" s="26"/>
      <c r="J1128" s="19"/>
      <c r="K1128" s="18"/>
      <c r="L1128" s="18"/>
      <c r="M1128" s="18"/>
      <c r="N1128" s="18"/>
      <c r="S1128" s="18"/>
    </row>
    <row r="1129" spans="5:19" x14ac:dyDescent="0.25">
      <c r="E1129" s="16"/>
      <c r="F1129" s="16"/>
      <c r="G1129" s="17"/>
      <c r="H1129" s="18"/>
      <c r="I1129" s="26"/>
      <c r="J1129" s="19"/>
      <c r="K1129" s="18"/>
      <c r="L1129" s="18"/>
      <c r="M1129" s="18"/>
      <c r="N1129" s="18"/>
      <c r="S1129" s="18"/>
    </row>
    <row r="1130" spans="5:19" x14ac:dyDescent="0.25">
      <c r="E1130" s="16"/>
      <c r="F1130" s="16"/>
      <c r="G1130" s="17"/>
      <c r="H1130" s="18"/>
      <c r="I1130" s="26"/>
      <c r="J1130" s="19"/>
      <c r="K1130" s="18"/>
      <c r="L1130" s="18"/>
      <c r="M1130" s="18"/>
      <c r="N1130" s="18"/>
      <c r="S1130" s="18"/>
    </row>
    <row r="1131" spans="5:19" x14ac:dyDescent="0.25">
      <c r="E1131" s="16"/>
      <c r="F1131" s="16"/>
      <c r="G1131" s="17"/>
      <c r="H1131" s="18"/>
      <c r="I1131" s="26"/>
      <c r="J1131" s="19"/>
      <c r="K1131" s="18"/>
      <c r="L1131" s="18"/>
      <c r="M1131" s="18"/>
      <c r="N1131" s="18"/>
      <c r="S1131" s="18"/>
    </row>
    <row r="1132" spans="5:19" x14ac:dyDescent="0.25">
      <c r="E1132" s="16"/>
      <c r="F1132" s="16"/>
      <c r="G1132" s="17"/>
      <c r="H1132" s="18"/>
      <c r="I1132" s="26"/>
      <c r="J1132" s="19"/>
      <c r="K1132" s="18"/>
      <c r="L1132" s="18"/>
      <c r="M1132" s="18"/>
      <c r="N1132" s="18"/>
      <c r="S1132" s="18"/>
    </row>
    <row r="1133" spans="5:19" x14ac:dyDescent="0.25">
      <c r="E1133" s="16"/>
      <c r="F1133" s="16"/>
      <c r="G1133" s="17"/>
      <c r="H1133" s="18"/>
      <c r="I1133" s="26"/>
      <c r="J1133" s="19"/>
      <c r="K1133" s="18"/>
      <c r="L1133" s="18"/>
      <c r="M1133" s="18"/>
      <c r="N1133" s="18"/>
      <c r="S1133" s="18"/>
    </row>
    <row r="1134" spans="5:19" x14ac:dyDescent="0.25">
      <c r="E1134" s="16"/>
      <c r="F1134" s="16"/>
      <c r="G1134" s="17"/>
      <c r="H1134" s="18"/>
      <c r="I1134" s="26"/>
      <c r="J1134" s="19"/>
      <c r="K1134" s="18"/>
      <c r="L1134" s="18"/>
      <c r="M1134" s="18"/>
      <c r="N1134" s="18"/>
      <c r="S1134" s="18"/>
    </row>
    <row r="1135" spans="5:19" x14ac:dyDescent="0.25">
      <c r="E1135" s="16"/>
      <c r="F1135" s="16"/>
      <c r="G1135" s="17"/>
      <c r="H1135" s="18"/>
      <c r="I1135" s="26"/>
      <c r="J1135" s="19"/>
      <c r="K1135" s="18"/>
      <c r="L1135" s="18"/>
      <c r="M1135" s="18"/>
      <c r="N1135" s="18"/>
      <c r="S1135" s="18"/>
    </row>
    <row r="1136" spans="5:19" x14ac:dyDescent="0.25">
      <c r="E1136" s="16"/>
      <c r="F1136" s="16"/>
      <c r="G1136" s="17"/>
      <c r="H1136" s="18"/>
      <c r="I1136" s="26"/>
      <c r="J1136" s="19"/>
      <c r="K1136" s="18"/>
      <c r="L1136" s="18"/>
      <c r="M1136" s="18"/>
      <c r="N1136" s="18"/>
      <c r="S1136" s="18"/>
    </row>
    <row r="1137" spans="5:19" x14ac:dyDescent="0.25">
      <c r="E1137" s="16"/>
      <c r="F1137" s="16"/>
      <c r="G1137" s="17"/>
      <c r="H1137" s="18"/>
      <c r="I1137" s="26"/>
      <c r="J1137" s="19"/>
      <c r="K1137" s="18"/>
      <c r="L1137" s="18"/>
      <c r="M1137" s="18"/>
      <c r="N1137" s="18"/>
      <c r="S1137" s="18"/>
    </row>
    <row r="1138" spans="5:19" x14ac:dyDescent="0.25">
      <c r="E1138" s="16"/>
      <c r="F1138" s="16"/>
      <c r="G1138" s="17"/>
      <c r="H1138" s="18"/>
      <c r="I1138" s="26"/>
      <c r="J1138" s="19"/>
      <c r="K1138" s="18"/>
      <c r="L1138" s="18"/>
      <c r="M1138" s="18"/>
      <c r="N1138" s="18"/>
      <c r="S1138" s="18"/>
    </row>
    <row r="1139" spans="5:19" x14ac:dyDescent="0.25">
      <c r="E1139" s="16"/>
      <c r="F1139" s="16"/>
      <c r="G1139" s="17"/>
      <c r="H1139" s="18"/>
      <c r="I1139" s="26"/>
      <c r="J1139" s="19"/>
      <c r="K1139" s="18"/>
      <c r="L1139" s="18"/>
      <c r="M1139" s="18"/>
      <c r="N1139" s="18"/>
      <c r="S1139" s="18"/>
    </row>
    <row r="1140" spans="5:19" x14ac:dyDescent="0.25">
      <c r="E1140" s="16"/>
      <c r="F1140" s="16"/>
      <c r="G1140" s="17"/>
      <c r="H1140" s="18"/>
      <c r="I1140" s="26"/>
      <c r="J1140" s="19"/>
      <c r="K1140" s="18"/>
      <c r="L1140" s="18"/>
      <c r="M1140" s="18"/>
      <c r="N1140" s="18"/>
      <c r="S1140" s="18"/>
    </row>
    <row r="1141" spans="5:19" x14ac:dyDescent="0.25">
      <c r="E1141" s="16"/>
      <c r="F1141" s="16"/>
      <c r="G1141" s="17"/>
      <c r="H1141" s="18"/>
      <c r="I1141" s="26"/>
      <c r="J1141" s="19"/>
      <c r="K1141" s="18"/>
      <c r="L1141" s="18"/>
      <c r="M1141" s="18"/>
      <c r="N1141" s="18"/>
      <c r="S1141" s="18"/>
    </row>
    <row r="1142" spans="5:19" x14ac:dyDescent="0.25">
      <c r="E1142" s="16"/>
      <c r="F1142" s="16"/>
      <c r="G1142" s="17"/>
      <c r="H1142" s="18"/>
      <c r="I1142" s="26"/>
      <c r="J1142" s="19"/>
      <c r="K1142" s="18"/>
      <c r="L1142" s="18"/>
      <c r="M1142" s="18"/>
      <c r="N1142" s="18"/>
      <c r="S1142" s="18"/>
    </row>
    <row r="1143" spans="5:19" x14ac:dyDescent="0.25">
      <c r="E1143" s="16"/>
      <c r="F1143" s="16"/>
      <c r="G1143" s="17"/>
      <c r="H1143" s="18"/>
      <c r="I1143" s="26"/>
      <c r="J1143" s="19"/>
      <c r="K1143" s="18"/>
      <c r="L1143" s="18"/>
      <c r="M1143" s="18"/>
      <c r="N1143" s="18"/>
      <c r="S1143" s="18"/>
    </row>
    <row r="1144" spans="5:19" x14ac:dyDescent="0.25">
      <c r="E1144" s="16"/>
      <c r="F1144" s="16"/>
      <c r="G1144" s="17"/>
      <c r="H1144" s="18"/>
      <c r="I1144" s="26"/>
      <c r="J1144" s="19"/>
      <c r="K1144" s="18"/>
      <c r="L1144" s="18"/>
      <c r="M1144" s="18"/>
      <c r="N1144" s="18"/>
      <c r="S1144" s="18"/>
    </row>
    <row r="1145" spans="5:19" x14ac:dyDescent="0.25">
      <c r="E1145" s="16"/>
      <c r="F1145" s="16"/>
      <c r="G1145" s="17"/>
      <c r="H1145" s="18"/>
      <c r="I1145" s="26"/>
      <c r="J1145" s="19"/>
      <c r="K1145" s="18"/>
      <c r="L1145" s="18"/>
      <c r="M1145" s="18"/>
      <c r="N1145" s="18"/>
      <c r="S1145" s="18"/>
    </row>
    <row r="1146" spans="5:19" x14ac:dyDescent="0.25">
      <c r="E1146" s="16"/>
      <c r="F1146" s="16"/>
      <c r="G1146" s="17"/>
      <c r="H1146" s="18"/>
      <c r="I1146" s="26"/>
      <c r="J1146" s="19"/>
      <c r="K1146" s="18"/>
      <c r="L1146" s="18"/>
      <c r="M1146" s="18"/>
      <c r="N1146" s="18"/>
      <c r="S1146" s="18"/>
    </row>
    <row r="1147" spans="5:19" x14ac:dyDescent="0.25">
      <c r="E1147" s="16"/>
      <c r="F1147" s="16"/>
      <c r="G1147" s="17"/>
      <c r="H1147" s="18"/>
      <c r="I1147" s="26"/>
      <c r="J1147" s="19"/>
      <c r="K1147" s="18"/>
      <c r="L1147" s="18"/>
      <c r="M1147" s="18"/>
      <c r="N1147" s="18"/>
      <c r="S1147" s="18"/>
    </row>
    <row r="1148" spans="5:19" x14ac:dyDescent="0.25">
      <c r="E1148" s="16"/>
      <c r="F1148" s="16"/>
      <c r="G1148" s="17"/>
      <c r="H1148" s="18"/>
      <c r="I1148" s="26"/>
      <c r="J1148" s="19"/>
      <c r="K1148" s="18"/>
      <c r="L1148" s="18"/>
      <c r="M1148" s="18"/>
      <c r="N1148" s="18"/>
      <c r="S1148" s="18"/>
    </row>
    <row r="1149" spans="5:19" x14ac:dyDescent="0.25">
      <c r="E1149" s="16"/>
      <c r="F1149" s="16"/>
      <c r="G1149" s="17"/>
      <c r="H1149" s="18"/>
      <c r="I1149" s="26"/>
      <c r="J1149" s="19"/>
      <c r="K1149" s="18"/>
      <c r="L1149" s="18"/>
      <c r="M1149" s="18"/>
      <c r="N1149" s="18"/>
      <c r="S1149" s="18"/>
    </row>
    <row r="1150" spans="5:19" x14ac:dyDescent="0.25">
      <c r="E1150" s="16"/>
      <c r="F1150" s="16"/>
      <c r="G1150" s="17"/>
      <c r="H1150" s="18"/>
      <c r="I1150" s="26"/>
      <c r="J1150" s="19"/>
      <c r="K1150" s="18"/>
      <c r="L1150" s="18"/>
      <c r="M1150" s="18"/>
      <c r="N1150" s="18"/>
      <c r="S1150" s="18"/>
    </row>
    <row r="1151" spans="5:19" x14ac:dyDescent="0.25">
      <c r="E1151" s="16"/>
      <c r="F1151" s="16"/>
      <c r="G1151" s="17"/>
      <c r="H1151" s="18"/>
      <c r="I1151" s="26"/>
      <c r="J1151" s="19"/>
      <c r="K1151" s="18"/>
      <c r="L1151" s="18"/>
      <c r="M1151" s="18"/>
      <c r="N1151" s="18"/>
      <c r="S1151" s="18"/>
    </row>
    <row r="1152" spans="5:19" x14ac:dyDescent="0.25">
      <c r="E1152" s="16"/>
      <c r="F1152" s="16"/>
      <c r="G1152" s="17"/>
      <c r="H1152" s="18"/>
      <c r="I1152" s="26"/>
      <c r="J1152" s="19"/>
      <c r="K1152" s="18"/>
      <c r="L1152" s="18"/>
      <c r="M1152" s="18"/>
      <c r="N1152" s="18"/>
      <c r="S1152" s="18"/>
    </row>
    <row r="1153" spans="5:19" x14ac:dyDescent="0.25">
      <c r="E1153" s="16"/>
      <c r="F1153" s="16"/>
      <c r="G1153" s="17"/>
      <c r="H1153" s="18"/>
      <c r="I1153" s="26"/>
      <c r="J1153" s="19"/>
      <c r="K1153" s="18"/>
      <c r="L1153" s="18"/>
      <c r="M1153" s="18"/>
      <c r="N1153" s="18"/>
      <c r="S1153" s="18"/>
    </row>
    <row r="1154" spans="5:19" x14ac:dyDescent="0.25">
      <c r="E1154" s="16"/>
      <c r="F1154" s="16"/>
      <c r="G1154" s="17"/>
      <c r="H1154" s="18"/>
      <c r="I1154" s="26"/>
      <c r="J1154" s="19"/>
      <c r="K1154" s="18"/>
      <c r="L1154" s="18"/>
      <c r="M1154" s="18"/>
      <c r="N1154" s="18"/>
      <c r="S1154" s="18"/>
    </row>
    <row r="1155" spans="5:19" x14ac:dyDescent="0.25">
      <c r="E1155" s="16"/>
      <c r="F1155" s="16"/>
      <c r="G1155" s="17"/>
      <c r="H1155" s="18"/>
      <c r="I1155" s="26"/>
      <c r="J1155" s="19"/>
      <c r="K1155" s="18"/>
      <c r="L1155" s="18"/>
      <c r="M1155" s="18"/>
      <c r="N1155" s="18"/>
      <c r="S1155" s="18"/>
    </row>
    <row r="1156" spans="5:19" x14ac:dyDescent="0.25">
      <c r="E1156" s="16"/>
      <c r="F1156" s="16"/>
      <c r="G1156" s="17"/>
      <c r="H1156" s="18"/>
      <c r="I1156" s="26"/>
      <c r="J1156" s="19"/>
      <c r="K1156" s="18"/>
      <c r="L1156" s="18"/>
      <c r="M1156" s="18"/>
      <c r="N1156" s="18"/>
      <c r="S1156" s="18"/>
    </row>
    <row r="1157" spans="5:19" x14ac:dyDescent="0.25">
      <c r="E1157" s="16"/>
      <c r="F1157" s="16"/>
      <c r="G1157" s="17"/>
      <c r="H1157" s="18"/>
      <c r="I1157" s="26"/>
      <c r="J1157" s="19"/>
      <c r="K1157" s="18"/>
      <c r="L1157" s="18"/>
      <c r="M1157" s="18"/>
      <c r="N1157" s="18"/>
      <c r="S1157" s="18"/>
    </row>
    <row r="1158" spans="5:19" x14ac:dyDescent="0.25">
      <c r="E1158" s="16"/>
      <c r="F1158" s="16"/>
      <c r="G1158" s="17"/>
      <c r="H1158" s="18"/>
      <c r="I1158" s="26"/>
      <c r="J1158" s="19"/>
      <c r="K1158" s="18"/>
      <c r="L1158" s="18"/>
      <c r="M1158" s="18"/>
      <c r="N1158" s="18"/>
      <c r="S1158" s="18"/>
    </row>
    <row r="1159" spans="5:19" x14ac:dyDescent="0.25">
      <c r="E1159" s="16"/>
      <c r="F1159" s="16"/>
      <c r="G1159" s="17"/>
      <c r="H1159" s="18"/>
      <c r="I1159" s="26"/>
      <c r="J1159" s="19"/>
      <c r="K1159" s="18"/>
      <c r="L1159" s="18"/>
      <c r="M1159" s="18"/>
      <c r="N1159" s="18"/>
      <c r="S1159" s="18"/>
    </row>
    <row r="1160" spans="5:19" x14ac:dyDescent="0.25">
      <c r="E1160" s="16"/>
      <c r="F1160" s="16"/>
      <c r="G1160" s="17"/>
      <c r="H1160" s="18"/>
      <c r="I1160" s="26"/>
      <c r="J1160" s="19"/>
      <c r="K1160" s="18"/>
      <c r="L1160" s="18"/>
      <c r="M1160" s="18"/>
      <c r="N1160" s="18"/>
      <c r="S1160" s="18"/>
    </row>
    <row r="1161" spans="5:19" x14ac:dyDescent="0.25">
      <c r="E1161" s="16"/>
      <c r="F1161" s="16"/>
      <c r="G1161" s="17"/>
      <c r="H1161" s="18"/>
      <c r="I1161" s="26"/>
      <c r="J1161" s="19"/>
      <c r="K1161" s="18"/>
      <c r="L1161" s="18"/>
      <c r="M1161" s="18"/>
      <c r="N1161" s="18"/>
      <c r="S1161" s="18"/>
    </row>
    <row r="1162" spans="5:19" x14ac:dyDescent="0.25">
      <c r="E1162" s="16"/>
      <c r="F1162" s="16"/>
      <c r="G1162" s="17"/>
      <c r="H1162" s="18"/>
      <c r="I1162" s="26"/>
      <c r="J1162" s="19"/>
      <c r="K1162" s="18"/>
      <c r="L1162" s="18"/>
      <c r="M1162" s="18"/>
      <c r="N1162" s="18"/>
      <c r="S1162" s="18"/>
    </row>
    <row r="1163" spans="5:19" x14ac:dyDescent="0.25">
      <c r="E1163" s="16"/>
      <c r="F1163" s="16"/>
      <c r="G1163" s="17"/>
      <c r="H1163" s="18"/>
      <c r="I1163" s="26"/>
      <c r="J1163" s="19"/>
      <c r="K1163" s="18"/>
      <c r="L1163" s="18"/>
      <c r="M1163" s="18"/>
      <c r="N1163" s="18"/>
      <c r="S1163" s="18"/>
    </row>
    <row r="1164" spans="5:19" x14ac:dyDescent="0.25">
      <c r="E1164" s="16"/>
      <c r="F1164" s="16"/>
      <c r="G1164" s="17"/>
      <c r="H1164" s="18"/>
      <c r="I1164" s="26"/>
      <c r="J1164" s="19"/>
      <c r="K1164" s="18"/>
      <c r="L1164" s="18"/>
      <c r="M1164" s="18"/>
      <c r="N1164" s="18"/>
      <c r="S1164" s="18"/>
    </row>
    <row r="1165" spans="5:19" x14ac:dyDescent="0.25">
      <c r="E1165" s="16"/>
      <c r="F1165" s="16"/>
      <c r="G1165" s="17"/>
      <c r="H1165" s="18"/>
      <c r="I1165" s="26"/>
      <c r="J1165" s="19"/>
      <c r="K1165" s="18"/>
      <c r="L1165" s="18"/>
      <c r="M1165" s="18"/>
      <c r="N1165" s="18"/>
      <c r="S1165" s="18"/>
    </row>
    <row r="1166" spans="5:19" x14ac:dyDescent="0.25">
      <c r="E1166" s="16"/>
      <c r="F1166" s="16"/>
      <c r="G1166" s="17"/>
      <c r="H1166" s="18"/>
      <c r="I1166" s="26"/>
      <c r="J1166" s="19"/>
      <c r="K1166" s="18"/>
      <c r="L1166" s="18"/>
      <c r="M1166" s="18"/>
      <c r="N1166" s="18"/>
      <c r="S1166" s="18"/>
    </row>
    <row r="1167" spans="5:19" x14ac:dyDescent="0.25">
      <c r="E1167" s="16"/>
      <c r="F1167" s="16"/>
      <c r="G1167" s="17"/>
      <c r="H1167" s="18"/>
      <c r="I1167" s="26"/>
      <c r="J1167" s="19"/>
      <c r="K1167" s="18"/>
      <c r="L1167" s="18"/>
      <c r="M1167" s="18"/>
      <c r="N1167" s="18"/>
      <c r="S1167" s="18"/>
    </row>
    <row r="1168" spans="5:19" x14ac:dyDescent="0.25">
      <c r="E1168" s="16"/>
      <c r="F1168" s="16"/>
      <c r="G1168" s="17"/>
      <c r="H1168" s="18"/>
      <c r="I1168" s="26"/>
      <c r="J1168" s="19"/>
      <c r="K1168" s="18"/>
      <c r="L1168" s="18"/>
      <c r="M1168" s="18"/>
      <c r="N1168" s="18"/>
      <c r="S1168" s="18"/>
    </row>
    <row r="1169" spans="5:19" x14ac:dyDescent="0.25">
      <c r="E1169" s="16"/>
      <c r="F1169" s="16"/>
      <c r="G1169" s="17"/>
      <c r="H1169" s="18"/>
      <c r="I1169" s="26"/>
      <c r="J1169" s="19"/>
      <c r="K1169" s="18"/>
      <c r="L1169" s="18"/>
      <c r="M1169" s="18"/>
      <c r="N1169" s="18"/>
      <c r="S1169" s="18"/>
    </row>
    <row r="1170" spans="5:19" x14ac:dyDescent="0.25">
      <c r="E1170" s="16"/>
      <c r="F1170" s="16"/>
      <c r="G1170" s="17"/>
      <c r="H1170" s="18"/>
      <c r="I1170" s="26"/>
      <c r="J1170" s="19"/>
      <c r="K1170" s="18"/>
      <c r="L1170" s="18"/>
      <c r="M1170" s="18"/>
      <c r="N1170" s="18"/>
      <c r="S1170" s="18"/>
    </row>
    <row r="1171" spans="5:19" x14ac:dyDescent="0.25">
      <c r="E1171" s="16"/>
      <c r="F1171" s="16"/>
      <c r="G1171" s="17"/>
      <c r="H1171" s="18"/>
      <c r="I1171" s="26"/>
      <c r="J1171" s="19"/>
      <c r="K1171" s="18"/>
      <c r="L1171" s="18"/>
      <c r="M1171" s="18"/>
      <c r="N1171" s="18"/>
      <c r="S1171" s="18"/>
    </row>
    <row r="1172" spans="5:19" x14ac:dyDescent="0.25">
      <c r="E1172" s="16"/>
      <c r="F1172" s="16"/>
      <c r="G1172" s="17"/>
      <c r="H1172" s="18"/>
      <c r="I1172" s="26"/>
      <c r="J1172" s="19"/>
      <c r="K1172" s="18"/>
      <c r="L1172" s="18"/>
      <c r="M1172" s="18"/>
      <c r="N1172" s="18"/>
      <c r="S1172" s="18"/>
    </row>
    <row r="1173" spans="5:19" x14ac:dyDescent="0.25">
      <c r="E1173" s="16"/>
      <c r="F1173" s="16"/>
      <c r="G1173" s="17"/>
      <c r="H1173" s="18"/>
      <c r="I1173" s="26"/>
      <c r="J1173" s="19"/>
      <c r="K1173" s="18"/>
      <c r="L1173" s="18"/>
      <c r="M1173" s="18"/>
      <c r="N1173" s="18"/>
      <c r="S1173" s="18"/>
    </row>
    <row r="1174" spans="5:19" x14ac:dyDescent="0.25">
      <c r="E1174" s="16"/>
      <c r="F1174" s="16"/>
      <c r="G1174" s="17"/>
      <c r="H1174" s="18"/>
      <c r="I1174" s="26"/>
      <c r="J1174" s="19"/>
      <c r="K1174" s="18"/>
      <c r="L1174" s="18"/>
      <c r="M1174" s="18"/>
      <c r="N1174" s="18"/>
      <c r="S1174" s="18"/>
    </row>
    <row r="1175" spans="5:19" x14ac:dyDescent="0.25">
      <c r="E1175" s="16"/>
      <c r="F1175" s="16"/>
      <c r="G1175" s="17"/>
      <c r="H1175" s="18"/>
      <c r="I1175" s="26"/>
      <c r="J1175" s="19"/>
      <c r="K1175" s="18"/>
      <c r="L1175" s="18"/>
      <c r="M1175" s="18"/>
      <c r="N1175" s="18"/>
      <c r="S1175" s="18"/>
    </row>
    <row r="1176" spans="5:19" x14ac:dyDescent="0.25">
      <c r="E1176" s="16"/>
      <c r="F1176" s="16"/>
      <c r="G1176" s="17"/>
      <c r="H1176" s="18"/>
      <c r="I1176" s="26"/>
      <c r="J1176" s="19"/>
      <c r="K1176" s="18"/>
      <c r="L1176" s="18"/>
      <c r="M1176" s="18"/>
      <c r="N1176" s="18"/>
      <c r="S1176" s="18"/>
    </row>
    <row r="1177" spans="5:19" x14ac:dyDescent="0.25">
      <c r="E1177" s="16"/>
      <c r="F1177" s="16"/>
      <c r="G1177" s="17"/>
      <c r="H1177" s="18"/>
      <c r="I1177" s="26"/>
      <c r="J1177" s="19"/>
      <c r="K1177" s="18"/>
      <c r="L1177" s="18"/>
      <c r="M1177" s="18"/>
      <c r="N1177" s="18"/>
      <c r="S1177" s="18"/>
    </row>
    <row r="1178" spans="5:19" x14ac:dyDescent="0.25">
      <c r="E1178" s="16"/>
      <c r="F1178" s="16"/>
      <c r="G1178" s="17"/>
      <c r="H1178" s="18"/>
      <c r="I1178" s="26"/>
      <c r="J1178" s="19"/>
      <c r="K1178" s="18"/>
      <c r="L1178" s="18"/>
      <c r="M1178" s="18"/>
      <c r="N1178" s="18"/>
      <c r="S1178" s="18"/>
    </row>
    <row r="1179" spans="5:19" x14ac:dyDescent="0.25">
      <c r="E1179" s="16"/>
      <c r="F1179" s="16"/>
      <c r="G1179" s="17"/>
      <c r="H1179" s="18"/>
      <c r="I1179" s="26"/>
      <c r="J1179" s="19"/>
      <c r="K1179" s="18"/>
      <c r="L1179" s="18"/>
      <c r="M1179" s="18"/>
      <c r="N1179" s="18"/>
      <c r="S1179" s="18"/>
    </row>
    <row r="1180" spans="5:19" x14ac:dyDescent="0.25">
      <c r="E1180" s="16"/>
      <c r="F1180" s="16"/>
      <c r="G1180" s="17"/>
      <c r="H1180" s="18"/>
      <c r="I1180" s="26"/>
      <c r="J1180" s="19"/>
      <c r="K1180" s="18"/>
      <c r="L1180" s="18"/>
      <c r="M1180" s="18"/>
      <c r="N1180" s="18"/>
      <c r="S1180" s="18"/>
    </row>
    <row r="1181" spans="5:19" x14ac:dyDescent="0.25">
      <c r="E1181" s="16"/>
      <c r="F1181" s="16"/>
      <c r="G1181" s="17"/>
      <c r="H1181" s="18"/>
      <c r="I1181" s="26"/>
      <c r="J1181" s="19"/>
      <c r="K1181" s="18"/>
      <c r="L1181" s="18"/>
      <c r="M1181" s="18"/>
      <c r="N1181" s="18"/>
      <c r="S1181" s="18"/>
    </row>
    <row r="1182" spans="5:19" x14ac:dyDescent="0.25">
      <c r="E1182" s="16"/>
      <c r="F1182" s="16"/>
      <c r="G1182" s="17"/>
      <c r="H1182" s="18"/>
      <c r="I1182" s="26"/>
      <c r="J1182" s="19"/>
      <c r="K1182" s="18"/>
      <c r="L1182" s="18"/>
      <c r="M1182" s="18"/>
      <c r="N1182" s="18"/>
      <c r="S1182" s="18"/>
    </row>
    <row r="1183" spans="5:19" x14ac:dyDescent="0.25">
      <c r="E1183" s="16"/>
      <c r="F1183" s="16"/>
      <c r="G1183" s="17"/>
      <c r="H1183" s="18"/>
      <c r="I1183" s="26"/>
      <c r="J1183" s="19"/>
      <c r="K1183" s="18"/>
      <c r="L1183" s="18"/>
      <c r="M1183" s="18"/>
      <c r="N1183" s="18"/>
      <c r="S1183" s="18"/>
    </row>
    <row r="1184" spans="5:19" x14ac:dyDescent="0.25">
      <c r="E1184" s="16"/>
      <c r="F1184" s="16"/>
      <c r="G1184" s="17"/>
      <c r="H1184" s="18"/>
      <c r="I1184" s="26"/>
      <c r="J1184" s="19"/>
      <c r="K1184" s="18"/>
      <c r="L1184" s="18"/>
      <c r="M1184" s="18"/>
      <c r="N1184" s="18"/>
      <c r="S1184" s="18"/>
    </row>
    <row r="1185" spans="5:19" x14ac:dyDescent="0.25">
      <c r="E1185" s="16"/>
      <c r="F1185" s="16"/>
      <c r="G1185" s="17"/>
      <c r="H1185" s="18"/>
      <c r="I1185" s="26"/>
      <c r="J1185" s="19"/>
      <c r="K1185" s="18"/>
      <c r="L1185" s="18"/>
      <c r="M1185" s="18"/>
      <c r="N1185" s="18"/>
      <c r="S1185" s="18"/>
    </row>
    <row r="1186" spans="5:19" x14ac:dyDescent="0.25">
      <c r="E1186" s="16"/>
      <c r="F1186" s="16"/>
      <c r="G1186" s="17"/>
      <c r="H1186" s="18"/>
      <c r="I1186" s="26"/>
      <c r="J1186" s="19"/>
      <c r="K1186" s="18"/>
      <c r="L1186" s="18"/>
      <c r="M1186" s="18"/>
      <c r="N1186" s="18"/>
      <c r="S1186" s="18"/>
    </row>
    <row r="1187" spans="5:19" x14ac:dyDescent="0.25">
      <c r="E1187" s="16"/>
      <c r="F1187" s="16"/>
      <c r="G1187" s="17"/>
      <c r="H1187" s="18"/>
      <c r="I1187" s="26"/>
      <c r="J1187" s="19"/>
      <c r="K1187" s="18"/>
      <c r="L1187" s="18"/>
      <c r="M1187" s="18"/>
      <c r="N1187" s="18"/>
      <c r="S1187" s="18"/>
    </row>
    <row r="1188" spans="5:19" x14ac:dyDescent="0.25">
      <c r="E1188" s="16"/>
      <c r="F1188" s="16"/>
      <c r="G1188" s="17"/>
      <c r="H1188" s="18"/>
      <c r="I1188" s="26"/>
      <c r="J1188" s="19"/>
      <c r="K1188" s="18"/>
      <c r="L1188" s="18"/>
      <c r="M1188" s="18"/>
      <c r="N1188" s="18"/>
      <c r="S1188" s="18"/>
    </row>
    <row r="1189" spans="5:19" x14ac:dyDescent="0.25">
      <c r="E1189" s="16"/>
      <c r="F1189" s="16"/>
      <c r="G1189" s="17"/>
      <c r="H1189" s="18"/>
      <c r="I1189" s="26"/>
      <c r="J1189" s="19"/>
      <c r="K1189" s="18"/>
      <c r="L1189" s="18"/>
      <c r="M1189" s="18"/>
      <c r="N1189" s="18"/>
      <c r="S1189" s="18"/>
    </row>
    <row r="1190" spans="5:19" x14ac:dyDescent="0.25">
      <c r="E1190" s="16"/>
      <c r="F1190" s="16"/>
      <c r="G1190" s="17"/>
      <c r="H1190" s="18"/>
      <c r="I1190" s="26"/>
      <c r="J1190" s="19"/>
      <c r="K1190" s="18"/>
      <c r="L1190" s="18"/>
      <c r="M1190" s="18"/>
      <c r="N1190" s="18"/>
      <c r="S1190" s="18"/>
    </row>
    <row r="1191" spans="5:19" x14ac:dyDescent="0.25">
      <c r="E1191" s="16"/>
      <c r="F1191" s="16"/>
      <c r="G1191" s="17"/>
      <c r="H1191" s="18"/>
      <c r="I1191" s="26"/>
      <c r="J1191" s="19"/>
      <c r="K1191" s="18"/>
      <c r="L1191" s="18"/>
      <c r="M1191" s="18"/>
      <c r="N1191" s="18"/>
      <c r="S1191" s="18"/>
    </row>
    <row r="1192" spans="5:19" x14ac:dyDescent="0.25">
      <c r="E1192" s="16"/>
      <c r="F1192" s="16"/>
      <c r="G1192" s="17"/>
      <c r="H1192" s="18"/>
      <c r="I1192" s="26"/>
      <c r="J1192" s="19"/>
      <c r="K1192" s="18"/>
      <c r="L1192" s="18"/>
      <c r="M1192" s="18"/>
      <c r="N1192" s="18"/>
      <c r="S1192" s="18"/>
    </row>
    <row r="1193" spans="5:19" x14ac:dyDescent="0.25">
      <c r="E1193" s="16"/>
      <c r="F1193" s="16"/>
      <c r="G1193" s="17"/>
      <c r="H1193" s="18"/>
      <c r="I1193" s="26"/>
      <c r="J1193" s="19"/>
      <c r="K1193" s="18"/>
      <c r="L1193" s="18"/>
      <c r="M1193" s="18"/>
      <c r="N1193" s="18"/>
      <c r="S1193" s="18"/>
    </row>
    <row r="1194" spans="5:19" x14ac:dyDescent="0.25">
      <c r="E1194" s="16"/>
      <c r="F1194" s="16"/>
      <c r="G1194" s="17"/>
      <c r="H1194" s="18"/>
      <c r="I1194" s="26"/>
      <c r="J1194" s="19"/>
      <c r="K1194" s="18"/>
      <c r="L1194" s="18"/>
      <c r="M1194" s="18"/>
      <c r="N1194" s="18"/>
      <c r="S1194" s="18"/>
    </row>
    <row r="1195" spans="5:19" x14ac:dyDescent="0.25">
      <c r="E1195" s="16"/>
      <c r="F1195" s="16"/>
      <c r="G1195" s="17"/>
      <c r="H1195" s="18"/>
      <c r="I1195" s="26"/>
      <c r="J1195" s="19"/>
      <c r="K1195" s="18"/>
      <c r="L1195" s="18"/>
      <c r="M1195" s="18"/>
      <c r="N1195" s="18"/>
      <c r="S1195" s="18"/>
    </row>
    <row r="1196" spans="5:19" x14ac:dyDescent="0.25">
      <c r="E1196" s="16"/>
      <c r="F1196" s="16"/>
      <c r="G1196" s="17"/>
      <c r="H1196" s="18"/>
      <c r="I1196" s="26"/>
      <c r="J1196" s="19"/>
      <c r="K1196" s="18"/>
      <c r="L1196" s="18"/>
      <c r="M1196" s="18"/>
      <c r="N1196" s="18"/>
      <c r="S1196" s="18"/>
    </row>
    <row r="1197" spans="5:19" x14ac:dyDescent="0.25">
      <c r="E1197" s="16"/>
      <c r="F1197" s="16"/>
      <c r="G1197" s="17"/>
      <c r="H1197" s="18"/>
      <c r="I1197" s="26"/>
      <c r="J1197" s="19"/>
      <c r="K1197" s="18"/>
      <c r="L1197" s="18"/>
      <c r="M1197" s="18"/>
      <c r="N1197" s="18"/>
      <c r="S1197" s="18"/>
    </row>
    <row r="1198" spans="5:19" x14ac:dyDescent="0.25">
      <c r="E1198" s="16"/>
      <c r="F1198" s="16"/>
      <c r="G1198" s="17"/>
      <c r="H1198" s="18"/>
      <c r="I1198" s="26"/>
      <c r="J1198" s="19"/>
      <c r="K1198" s="18"/>
      <c r="L1198" s="18"/>
      <c r="M1198" s="18"/>
      <c r="N1198" s="18"/>
      <c r="S1198" s="18"/>
    </row>
    <row r="1199" spans="5:19" x14ac:dyDescent="0.25">
      <c r="E1199" s="16"/>
      <c r="F1199" s="16"/>
      <c r="G1199" s="17"/>
      <c r="H1199" s="18"/>
      <c r="I1199" s="26"/>
      <c r="J1199" s="19"/>
      <c r="K1199" s="18"/>
      <c r="L1199" s="18"/>
      <c r="M1199" s="18"/>
      <c r="N1199" s="18"/>
      <c r="S1199" s="18"/>
    </row>
    <row r="1200" spans="5:19" x14ac:dyDescent="0.25">
      <c r="E1200" s="16"/>
      <c r="F1200" s="16"/>
      <c r="G1200" s="17"/>
      <c r="H1200" s="18"/>
      <c r="I1200" s="26"/>
      <c r="J1200" s="19"/>
      <c r="K1200" s="18"/>
      <c r="L1200" s="18"/>
      <c r="M1200" s="18"/>
      <c r="N1200" s="18"/>
      <c r="S1200" s="18"/>
    </row>
    <row r="1201" spans="5:19" x14ac:dyDescent="0.25">
      <c r="E1201" s="16"/>
      <c r="F1201" s="16"/>
      <c r="G1201" s="17"/>
      <c r="H1201" s="18"/>
      <c r="I1201" s="26"/>
      <c r="J1201" s="19"/>
      <c r="K1201" s="18"/>
      <c r="L1201" s="18"/>
      <c r="M1201" s="18"/>
      <c r="N1201" s="18"/>
      <c r="S1201" s="18"/>
    </row>
    <row r="1202" spans="5:19" x14ac:dyDescent="0.25">
      <c r="E1202" s="16"/>
      <c r="F1202" s="16"/>
      <c r="G1202" s="17"/>
      <c r="H1202" s="18"/>
      <c r="I1202" s="26"/>
      <c r="J1202" s="19"/>
      <c r="K1202" s="18"/>
      <c r="L1202" s="18"/>
      <c r="M1202" s="18"/>
      <c r="N1202" s="18"/>
      <c r="S1202" s="18"/>
    </row>
    <row r="1203" spans="5:19" x14ac:dyDescent="0.25">
      <c r="E1203" s="16"/>
      <c r="F1203" s="16"/>
      <c r="G1203" s="17"/>
      <c r="H1203" s="18"/>
      <c r="I1203" s="26"/>
      <c r="J1203" s="19"/>
      <c r="K1203" s="18"/>
      <c r="L1203" s="18"/>
      <c r="M1203" s="18"/>
      <c r="N1203" s="18"/>
      <c r="S1203" s="18"/>
    </row>
    <row r="1204" spans="5:19" x14ac:dyDescent="0.25">
      <c r="E1204" s="16"/>
      <c r="F1204" s="16"/>
      <c r="G1204" s="17"/>
      <c r="H1204" s="18"/>
      <c r="I1204" s="26"/>
      <c r="J1204" s="19"/>
      <c r="K1204" s="18"/>
      <c r="L1204" s="18"/>
      <c r="M1204" s="18"/>
      <c r="N1204" s="18"/>
      <c r="S1204" s="18"/>
    </row>
    <row r="1205" spans="5:19" x14ac:dyDescent="0.25">
      <c r="E1205" s="16"/>
      <c r="F1205" s="16"/>
      <c r="G1205" s="17"/>
      <c r="H1205" s="18"/>
      <c r="I1205" s="26"/>
      <c r="J1205" s="19"/>
      <c r="K1205" s="18"/>
      <c r="L1205" s="18"/>
      <c r="M1205" s="18"/>
      <c r="N1205" s="18"/>
      <c r="S1205" s="18"/>
    </row>
    <row r="1206" spans="5:19" x14ac:dyDescent="0.25">
      <c r="E1206" s="16"/>
      <c r="F1206" s="16"/>
      <c r="G1206" s="17"/>
      <c r="H1206" s="18"/>
      <c r="I1206" s="26"/>
      <c r="J1206" s="19"/>
      <c r="K1206" s="18"/>
      <c r="L1206" s="18"/>
      <c r="M1206" s="18"/>
      <c r="N1206" s="18"/>
      <c r="S1206" s="18"/>
    </row>
    <row r="1207" spans="5:19" x14ac:dyDescent="0.25">
      <c r="E1207" s="16"/>
      <c r="F1207" s="16"/>
      <c r="G1207" s="17"/>
      <c r="H1207" s="18"/>
      <c r="I1207" s="26"/>
      <c r="J1207" s="19"/>
      <c r="K1207" s="18"/>
      <c r="L1207" s="18"/>
      <c r="M1207" s="18"/>
      <c r="N1207" s="18"/>
      <c r="S1207" s="18"/>
    </row>
    <row r="1208" spans="5:19" x14ac:dyDescent="0.25">
      <c r="E1208" s="16"/>
      <c r="F1208" s="16"/>
      <c r="G1208" s="17"/>
      <c r="H1208" s="18"/>
      <c r="I1208" s="26"/>
      <c r="J1208" s="19"/>
      <c r="K1208" s="18"/>
      <c r="L1208" s="18"/>
      <c r="M1208" s="18"/>
      <c r="N1208" s="18"/>
      <c r="S1208" s="18"/>
    </row>
    <row r="1209" spans="5:19" x14ac:dyDescent="0.25">
      <c r="E1209" s="16"/>
      <c r="F1209" s="16"/>
      <c r="G1209" s="17"/>
      <c r="H1209" s="18"/>
      <c r="I1209" s="26"/>
      <c r="J1209" s="19"/>
      <c r="K1209" s="18"/>
      <c r="L1209" s="18"/>
      <c r="M1209" s="18"/>
      <c r="N1209" s="18"/>
      <c r="S1209" s="18"/>
    </row>
    <row r="1210" spans="5:19" x14ac:dyDescent="0.25">
      <c r="E1210" s="16"/>
      <c r="F1210" s="16"/>
      <c r="G1210" s="17"/>
      <c r="H1210" s="18"/>
      <c r="I1210" s="26"/>
      <c r="J1210" s="19"/>
      <c r="K1210" s="18"/>
      <c r="L1210" s="18"/>
      <c r="M1210" s="18"/>
      <c r="N1210" s="18"/>
      <c r="S1210" s="18"/>
    </row>
    <row r="1211" spans="5:19" x14ac:dyDescent="0.25">
      <c r="E1211" s="16"/>
      <c r="F1211" s="16"/>
      <c r="G1211" s="17"/>
      <c r="H1211" s="18"/>
      <c r="I1211" s="26"/>
      <c r="J1211" s="19"/>
      <c r="K1211" s="18"/>
      <c r="L1211" s="18"/>
      <c r="M1211" s="18"/>
      <c r="N1211" s="18"/>
      <c r="S1211" s="18"/>
    </row>
    <row r="1212" spans="5:19" x14ac:dyDescent="0.25">
      <c r="E1212" s="16"/>
      <c r="F1212" s="16"/>
      <c r="G1212" s="17"/>
      <c r="H1212" s="18"/>
      <c r="I1212" s="26"/>
      <c r="J1212" s="19"/>
      <c r="K1212" s="18"/>
      <c r="L1212" s="18"/>
      <c r="M1212" s="18"/>
      <c r="N1212" s="18"/>
      <c r="S1212" s="18"/>
    </row>
    <row r="1213" spans="5:19" x14ac:dyDescent="0.25">
      <c r="E1213" s="16"/>
      <c r="F1213" s="16"/>
      <c r="G1213" s="17"/>
      <c r="H1213" s="18"/>
      <c r="I1213" s="26"/>
      <c r="J1213" s="19"/>
      <c r="K1213" s="18"/>
      <c r="L1213" s="18"/>
      <c r="M1213" s="18"/>
      <c r="N1213" s="18"/>
      <c r="S1213" s="18"/>
    </row>
    <row r="1214" spans="5:19" x14ac:dyDescent="0.25">
      <c r="E1214" s="16"/>
      <c r="F1214" s="16"/>
      <c r="G1214" s="17"/>
      <c r="H1214" s="18"/>
      <c r="I1214" s="26"/>
      <c r="J1214" s="19"/>
      <c r="K1214" s="18"/>
      <c r="L1214" s="18"/>
      <c r="M1214" s="18"/>
      <c r="N1214" s="18"/>
      <c r="S1214" s="18"/>
    </row>
    <row r="1215" spans="5:19" x14ac:dyDescent="0.25">
      <c r="E1215" s="16"/>
      <c r="F1215" s="16"/>
      <c r="G1215" s="17"/>
      <c r="H1215" s="18"/>
      <c r="I1215" s="26"/>
      <c r="J1215" s="19"/>
      <c r="K1215" s="18"/>
      <c r="L1215" s="18"/>
      <c r="M1215" s="18"/>
      <c r="N1215" s="18"/>
      <c r="S1215" s="18"/>
    </row>
    <row r="1216" spans="5:19" x14ac:dyDescent="0.25">
      <c r="E1216" s="16"/>
      <c r="F1216" s="16"/>
      <c r="G1216" s="17"/>
      <c r="H1216" s="18"/>
      <c r="I1216" s="26"/>
      <c r="J1216" s="19"/>
      <c r="K1216" s="18"/>
      <c r="L1216" s="18"/>
      <c r="M1216" s="18"/>
      <c r="N1216" s="18"/>
      <c r="S1216" s="18"/>
    </row>
    <row r="1217" spans="5:19" x14ac:dyDescent="0.25">
      <c r="E1217" s="16"/>
      <c r="F1217" s="16"/>
      <c r="G1217" s="17"/>
      <c r="H1217" s="18"/>
      <c r="I1217" s="26"/>
      <c r="J1217" s="19"/>
      <c r="K1217" s="18"/>
      <c r="L1217" s="18"/>
      <c r="M1217" s="18"/>
      <c r="N1217" s="18"/>
      <c r="S1217" s="18"/>
    </row>
    <row r="1218" spans="5:19" x14ac:dyDescent="0.25">
      <c r="E1218" s="16"/>
      <c r="F1218" s="16"/>
      <c r="G1218" s="17"/>
      <c r="H1218" s="18"/>
      <c r="I1218" s="26"/>
      <c r="J1218" s="19"/>
      <c r="K1218" s="18"/>
      <c r="L1218" s="18"/>
      <c r="M1218" s="18"/>
      <c r="N1218" s="18"/>
      <c r="S1218" s="18"/>
    </row>
    <row r="1219" spans="5:19" x14ac:dyDescent="0.25">
      <c r="E1219" s="16"/>
      <c r="F1219" s="16"/>
      <c r="G1219" s="17"/>
      <c r="H1219" s="18"/>
      <c r="I1219" s="26"/>
      <c r="J1219" s="19"/>
      <c r="K1219" s="18"/>
      <c r="L1219" s="18"/>
      <c r="M1219" s="18"/>
      <c r="N1219" s="18"/>
      <c r="S1219" s="18"/>
    </row>
    <row r="1220" spans="5:19" x14ac:dyDescent="0.25">
      <c r="E1220" s="16"/>
      <c r="F1220" s="16"/>
      <c r="G1220" s="17"/>
      <c r="H1220" s="18"/>
      <c r="I1220" s="26"/>
      <c r="J1220" s="19"/>
      <c r="K1220" s="18"/>
      <c r="L1220" s="18"/>
      <c r="M1220" s="18"/>
      <c r="N1220" s="18"/>
      <c r="S1220" s="18"/>
    </row>
    <row r="1221" spans="5:19" x14ac:dyDescent="0.25">
      <c r="E1221" s="16"/>
      <c r="F1221" s="16"/>
      <c r="G1221" s="17"/>
      <c r="H1221" s="18"/>
      <c r="I1221" s="26"/>
      <c r="J1221" s="19"/>
      <c r="K1221" s="18"/>
      <c r="L1221" s="18"/>
      <c r="M1221" s="18"/>
      <c r="N1221" s="18"/>
      <c r="S1221" s="18"/>
    </row>
    <row r="1222" spans="5:19" x14ac:dyDescent="0.25">
      <c r="E1222" s="16"/>
      <c r="F1222" s="16"/>
      <c r="G1222" s="17"/>
      <c r="H1222" s="18"/>
      <c r="I1222" s="26"/>
      <c r="J1222" s="19"/>
      <c r="K1222" s="18"/>
      <c r="L1222" s="18"/>
      <c r="M1222" s="18"/>
      <c r="N1222" s="18"/>
      <c r="S1222" s="18"/>
    </row>
    <row r="1223" spans="5:19" x14ac:dyDescent="0.25">
      <c r="E1223" s="16"/>
      <c r="F1223" s="16"/>
      <c r="G1223" s="17"/>
      <c r="H1223" s="18"/>
      <c r="I1223" s="26"/>
      <c r="J1223" s="19"/>
      <c r="K1223" s="18"/>
      <c r="L1223" s="18"/>
      <c r="M1223" s="18"/>
      <c r="N1223" s="18"/>
      <c r="S1223" s="18"/>
    </row>
    <row r="1224" spans="5:19" x14ac:dyDescent="0.25">
      <c r="E1224" s="16"/>
      <c r="F1224" s="16"/>
      <c r="G1224" s="17"/>
      <c r="H1224" s="18"/>
      <c r="I1224" s="26"/>
      <c r="J1224" s="19"/>
      <c r="K1224" s="18"/>
      <c r="L1224" s="18"/>
      <c r="M1224" s="18"/>
      <c r="N1224" s="18"/>
      <c r="S1224" s="18"/>
    </row>
    <row r="1225" spans="5:19" x14ac:dyDescent="0.25">
      <c r="E1225" s="16"/>
      <c r="F1225" s="16"/>
      <c r="G1225" s="17"/>
      <c r="H1225" s="18"/>
      <c r="I1225" s="26"/>
      <c r="J1225" s="19"/>
      <c r="K1225" s="18"/>
      <c r="L1225" s="18"/>
      <c r="M1225" s="18"/>
      <c r="N1225" s="18"/>
      <c r="S1225" s="18"/>
    </row>
    <row r="1226" spans="5:19" x14ac:dyDescent="0.25">
      <c r="E1226" s="16"/>
      <c r="F1226" s="16"/>
      <c r="G1226" s="17"/>
      <c r="H1226" s="18"/>
      <c r="I1226" s="26"/>
      <c r="J1226" s="19"/>
      <c r="K1226" s="18"/>
      <c r="L1226" s="18"/>
      <c r="M1226" s="18"/>
      <c r="N1226" s="18"/>
      <c r="S1226" s="18"/>
    </row>
    <row r="1227" spans="5:19" x14ac:dyDescent="0.25">
      <c r="E1227" s="16"/>
      <c r="F1227" s="16"/>
      <c r="G1227" s="17"/>
      <c r="H1227" s="18"/>
      <c r="I1227" s="26"/>
      <c r="J1227" s="19"/>
      <c r="K1227" s="18"/>
      <c r="L1227" s="18"/>
      <c r="M1227" s="18"/>
      <c r="N1227" s="18"/>
      <c r="S1227" s="18"/>
    </row>
    <row r="1228" spans="5:19" x14ac:dyDescent="0.25">
      <c r="E1228" s="16"/>
      <c r="F1228" s="16"/>
      <c r="G1228" s="17"/>
      <c r="H1228" s="18"/>
      <c r="I1228" s="26"/>
      <c r="J1228" s="19"/>
      <c r="K1228" s="18"/>
      <c r="L1228" s="18"/>
      <c r="M1228" s="18"/>
      <c r="N1228" s="18"/>
      <c r="S1228" s="18"/>
    </row>
    <row r="1229" spans="5:19" x14ac:dyDescent="0.25">
      <c r="E1229" s="16"/>
      <c r="F1229" s="16"/>
      <c r="G1229" s="17"/>
      <c r="H1229" s="18"/>
      <c r="I1229" s="26"/>
      <c r="J1229" s="19"/>
      <c r="K1229" s="18"/>
      <c r="L1229" s="18"/>
      <c r="M1229" s="18"/>
      <c r="N1229" s="18"/>
      <c r="S1229" s="18"/>
    </row>
    <row r="1230" spans="5:19" x14ac:dyDescent="0.25">
      <c r="E1230" s="16"/>
      <c r="F1230" s="16"/>
      <c r="G1230" s="17"/>
      <c r="H1230" s="18"/>
      <c r="I1230" s="26"/>
      <c r="J1230" s="19"/>
      <c r="K1230" s="18"/>
      <c r="L1230" s="18"/>
      <c r="M1230" s="18"/>
      <c r="N1230" s="18"/>
      <c r="S1230" s="18"/>
    </row>
    <row r="1231" spans="5:19" x14ac:dyDescent="0.25">
      <c r="E1231" s="16"/>
      <c r="F1231" s="16"/>
      <c r="G1231" s="17"/>
      <c r="H1231" s="18"/>
      <c r="I1231" s="26"/>
      <c r="J1231" s="19"/>
      <c r="K1231" s="18"/>
      <c r="L1231" s="18"/>
      <c r="M1231" s="18"/>
      <c r="N1231" s="18"/>
      <c r="S1231" s="18"/>
    </row>
    <row r="1232" spans="5:19" x14ac:dyDescent="0.25">
      <c r="E1232" s="16"/>
      <c r="F1232" s="16"/>
      <c r="G1232" s="17"/>
      <c r="H1232" s="18"/>
      <c r="I1232" s="26"/>
      <c r="J1232" s="19"/>
      <c r="K1232" s="18"/>
      <c r="L1232" s="18"/>
      <c r="M1232" s="18"/>
      <c r="N1232" s="18"/>
      <c r="S1232" s="18"/>
    </row>
    <row r="1233" spans="5:19" x14ac:dyDescent="0.25">
      <c r="E1233" s="16"/>
      <c r="F1233" s="16"/>
      <c r="G1233" s="17"/>
      <c r="H1233" s="18"/>
      <c r="I1233" s="26"/>
      <c r="J1233" s="19"/>
      <c r="K1233" s="18"/>
      <c r="L1233" s="18"/>
      <c r="M1233" s="18"/>
      <c r="N1233" s="18"/>
      <c r="S1233" s="18"/>
    </row>
    <row r="1234" spans="5:19" x14ac:dyDescent="0.25">
      <c r="E1234" s="16"/>
      <c r="F1234" s="16"/>
      <c r="G1234" s="17"/>
      <c r="H1234" s="18"/>
      <c r="I1234" s="26"/>
      <c r="J1234" s="19"/>
      <c r="K1234" s="18"/>
      <c r="L1234" s="18"/>
      <c r="M1234" s="18"/>
      <c r="N1234" s="18"/>
      <c r="S1234" s="18"/>
    </row>
    <row r="1235" spans="5:19" x14ac:dyDescent="0.25">
      <c r="E1235" s="16"/>
      <c r="F1235" s="16"/>
      <c r="G1235" s="17"/>
      <c r="H1235" s="18"/>
      <c r="I1235" s="26"/>
      <c r="J1235" s="19"/>
      <c r="K1235" s="18"/>
      <c r="L1235" s="18"/>
      <c r="M1235" s="18"/>
      <c r="N1235" s="18"/>
      <c r="S1235" s="18"/>
    </row>
    <row r="1236" spans="5:19" x14ac:dyDescent="0.25">
      <c r="E1236" s="16"/>
      <c r="F1236" s="16"/>
      <c r="G1236" s="17"/>
      <c r="H1236" s="18"/>
      <c r="I1236" s="26"/>
      <c r="J1236" s="19"/>
      <c r="K1236" s="18"/>
      <c r="L1236" s="18"/>
      <c r="M1236" s="18"/>
      <c r="N1236" s="18"/>
      <c r="S1236" s="18"/>
    </row>
    <row r="1237" spans="5:19" x14ac:dyDescent="0.25">
      <c r="E1237" s="16"/>
      <c r="F1237" s="16"/>
      <c r="G1237" s="17"/>
      <c r="H1237" s="18"/>
      <c r="I1237" s="26"/>
      <c r="J1237" s="19"/>
      <c r="K1237" s="18"/>
      <c r="L1237" s="18"/>
      <c r="M1237" s="18"/>
      <c r="N1237" s="18"/>
      <c r="S1237" s="18"/>
    </row>
    <row r="1238" spans="5:19" x14ac:dyDescent="0.25">
      <c r="E1238" s="16"/>
      <c r="F1238" s="16"/>
      <c r="G1238" s="17"/>
      <c r="H1238" s="18"/>
      <c r="I1238" s="26"/>
      <c r="J1238" s="19"/>
      <c r="K1238" s="18"/>
      <c r="L1238" s="18"/>
      <c r="M1238" s="18"/>
      <c r="N1238" s="18"/>
      <c r="S1238" s="18"/>
    </row>
    <row r="1239" spans="5:19" x14ac:dyDescent="0.25">
      <c r="E1239" s="16"/>
      <c r="F1239" s="16"/>
      <c r="G1239" s="17"/>
      <c r="H1239" s="18"/>
      <c r="I1239" s="26"/>
      <c r="J1239" s="19"/>
      <c r="K1239" s="18"/>
      <c r="L1239" s="18"/>
      <c r="M1239" s="18"/>
      <c r="N1239" s="18"/>
      <c r="S1239" s="18"/>
    </row>
    <row r="1240" spans="5:19" x14ac:dyDescent="0.25">
      <c r="E1240" s="16"/>
      <c r="F1240" s="16"/>
      <c r="G1240" s="17"/>
      <c r="H1240" s="18"/>
      <c r="I1240" s="26"/>
      <c r="J1240" s="19"/>
      <c r="K1240" s="18"/>
      <c r="L1240" s="18"/>
      <c r="M1240" s="18"/>
      <c r="N1240" s="18"/>
      <c r="S1240" s="18"/>
    </row>
    <row r="1241" spans="5:19" x14ac:dyDescent="0.25">
      <c r="E1241" s="16"/>
      <c r="F1241" s="16"/>
      <c r="G1241" s="17"/>
      <c r="H1241" s="18"/>
      <c r="I1241" s="26"/>
      <c r="J1241" s="19"/>
      <c r="K1241" s="18"/>
      <c r="L1241" s="18"/>
      <c r="M1241" s="18"/>
      <c r="N1241" s="18"/>
      <c r="S1241" s="18"/>
    </row>
    <row r="1242" spans="5:19" x14ac:dyDescent="0.25">
      <c r="E1242" s="16"/>
      <c r="F1242" s="16"/>
      <c r="G1242" s="17"/>
      <c r="H1242" s="18"/>
      <c r="I1242" s="26"/>
      <c r="J1242" s="19"/>
      <c r="K1242" s="18"/>
      <c r="L1242" s="18"/>
      <c r="M1242" s="18"/>
      <c r="N1242" s="18"/>
      <c r="S1242" s="18"/>
    </row>
    <row r="1243" spans="5:19" x14ac:dyDescent="0.25">
      <c r="E1243" s="16"/>
      <c r="F1243" s="16"/>
      <c r="G1243" s="17"/>
      <c r="H1243" s="18"/>
      <c r="I1243" s="26"/>
      <c r="J1243" s="19"/>
      <c r="K1243" s="18"/>
      <c r="L1243" s="18"/>
      <c r="M1243" s="18"/>
      <c r="N1243" s="18"/>
      <c r="S1243" s="18"/>
    </row>
    <row r="1244" spans="5:19" x14ac:dyDescent="0.25">
      <c r="E1244" s="16"/>
      <c r="F1244" s="16"/>
      <c r="G1244" s="17"/>
      <c r="H1244" s="18"/>
      <c r="I1244" s="26"/>
      <c r="J1244" s="19"/>
      <c r="K1244" s="18"/>
      <c r="L1244" s="18"/>
      <c r="M1244" s="18"/>
      <c r="N1244" s="18"/>
      <c r="S1244" s="18"/>
    </row>
    <row r="1245" spans="5:19" x14ac:dyDescent="0.25">
      <c r="E1245" s="16"/>
      <c r="F1245" s="16"/>
      <c r="G1245" s="17"/>
      <c r="H1245" s="18"/>
      <c r="I1245" s="26"/>
      <c r="J1245" s="19"/>
      <c r="K1245" s="18"/>
      <c r="L1245" s="18"/>
      <c r="M1245" s="18"/>
      <c r="N1245" s="18"/>
      <c r="S1245" s="18"/>
    </row>
    <row r="1246" spans="5:19" x14ac:dyDescent="0.25">
      <c r="E1246" s="16"/>
      <c r="F1246" s="16"/>
      <c r="G1246" s="17"/>
      <c r="H1246" s="18"/>
      <c r="I1246" s="26"/>
      <c r="J1246" s="19"/>
      <c r="K1246" s="18"/>
      <c r="L1246" s="18"/>
      <c r="M1246" s="18"/>
      <c r="N1246" s="18"/>
      <c r="S1246" s="18"/>
    </row>
    <row r="1247" spans="5:19" x14ac:dyDescent="0.25">
      <c r="E1247" s="16"/>
      <c r="F1247" s="16"/>
      <c r="G1247" s="17"/>
      <c r="H1247" s="18"/>
      <c r="I1247" s="26"/>
      <c r="J1247" s="19"/>
      <c r="K1247" s="18"/>
      <c r="L1247" s="18"/>
      <c r="M1247" s="18"/>
      <c r="N1247" s="18"/>
      <c r="S1247" s="18"/>
    </row>
    <row r="1248" spans="5:19" x14ac:dyDescent="0.25">
      <c r="E1248" s="16"/>
      <c r="F1248" s="16"/>
      <c r="G1248" s="17"/>
      <c r="H1248" s="18"/>
      <c r="I1248" s="26"/>
      <c r="J1248" s="19"/>
      <c r="K1248" s="18"/>
      <c r="L1248" s="18"/>
      <c r="M1248" s="18"/>
      <c r="N1248" s="18"/>
      <c r="S1248" s="18"/>
    </row>
    <row r="1249" spans="5:19" x14ac:dyDescent="0.25">
      <c r="E1249" s="16"/>
      <c r="F1249" s="16"/>
      <c r="G1249" s="17"/>
      <c r="H1249" s="18"/>
      <c r="I1249" s="26"/>
      <c r="J1249" s="19"/>
      <c r="K1249" s="18"/>
      <c r="L1249" s="18"/>
      <c r="M1249" s="18"/>
      <c r="N1249" s="18"/>
      <c r="S1249" s="18"/>
    </row>
    <row r="1250" spans="5:19" x14ac:dyDescent="0.25">
      <c r="E1250" s="16"/>
      <c r="F1250" s="16"/>
      <c r="G1250" s="17"/>
      <c r="H1250" s="18"/>
      <c r="I1250" s="26"/>
      <c r="J1250" s="19"/>
      <c r="K1250" s="18"/>
      <c r="L1250" s="18"/>
      <c r="M1250" s="18"/>
      <c r="N1250" s="18"/>
      <c r="S1250" s="18"/>
    </row>
    <row r="1251" spans="5:19" x14ac:dyDescent="0.25">
      <c r="E1251" s="16"/>
      <c r="F1251" s="16"/>
      <c r="G1251" s="17"/>
      <c r="H1251" s="18"/>
      <c r="I1251" s="26"/>
      <c r="J1251" s="19"/>
      <c r="K1251" s="18"/>
      <c r="L1251" s="18"/>
      <c r="M1251" s="18"/>
      <c r="N1251" s="18"/>
      <c r="S1251" s="18"/>
    </row>
    <row r="1252" spans="5:19" x14ac:dyDescent="0.25">
      <c r="E1252" s="16"/>
      <c r="F1252" s="16"/>
      <c r="G1252" s="17"/>
      <c r="H1252" s="18"/>
      <c r="I1252" s="26"/>
      <c r="J1252" s="19"/>
      <c r="K1252" s="18"/>
      <c r="L1252" s="18"/>
      <c r="M1252" s="18"/>
      <c r="N1252" s="18"/>
      <c r="S1252" s="18"/>
    </row>
    <row r="1253" spans="5:19" x14ac:dyDescent="0.25">
      <c r="E1253" s="16"/>
      <c r="F1253" s="16"/>
      <c r="G1253" s="17"/>
      <c r="H1253" s="18"/>
      <c r="I1253" s="26"/>
      <c r="J1253" s="19"/>
      <c r="K1253" s="18"/>
      <c r="L1253" s="18"/>
      <c r="M1253" s="18"/>
      <c r="N1253" s="18"/>
      <c r="S1253" s="18"/>
    </row>
    <row r="1254" spans="5:19" x14ac:dyDescent="0.25">
      <c r="E1254" s="16"/>
      <c r="F1254" s="16"/>
      <c r="G1254" s="17"/>
      <c r="H1254" s="18"/>
      <c r="I1254" s="26"/>
      <c r="J1254" s="19"/>
      <c r="K1254" s="18"/>
      <c r="L1254" s="18"/>
      <c r="M1254" s="18"/>
      <c r="N1254" s="18"/>
      <c r="S1254" s="18"/>
    </row>
    <row r="1255" spans="5:19" x14ac:dyDescent="0.25">
      <c r="E1255" s="16"/>
      <c r="F1255" s="16"/>
      <c r="G1255" s="17"/>
      <c r="H1255" s="18"/>
      <c r="I1255" s="26"/>
      <c r="J1255" s="19"/>
      <c r="K1255" s="18"/>
      <c r="L1255" s="18"/>
      <c r="M1255" s="18"/>
      <c r="N1255" s="18"/>
      <c r="S1255" s="18"/>
    </row>
    <row r="1256" spans="5:19" x14ac:dyDescent="0.25">
      <c r="E1256" s="16"/>
      <c r="F1256" s="16"/>
      <c r="G1256" s="17"/>
      <c r="H1256" s="18"/>
      <c r="I1256" s="26"/>
      <c r="J1256" s="19"/>
      <c r="K1256" s="18"/>
      <c r="L1256" s="18"/>
      <c r="M1256" s="18"/>
      <c r="N1256" s="18"/>
      <c r="S1256" s="18"/>
    </row>
    <row r="1257" spans="5:19" x14ac:dyDescent="0.25">
      <c r="E1257" s="16"/>
      <c r="F1257" s="16"/>
      <c r="G1257" s="17"/>
      <c r="H1257" s="18"/>
      <c r="I1257" s="26"/>
      <c r="J1257" s="19"/>
      <c r="K1257" s="18"/>
      <c r="L1257" s="18"/>
      <c r="M1257" s="18"/>
      <c r="N1257" s="18"/>
      <c r="S1257" s="18"/>
    </row>
    <row r="1258" spans="5:19" x14ac:dyDescent="0.25">
      <c r="E1258" s="16"/>
      <c r="F1258" s="16"/>
      <c r="G1258" s="17"/>
      <c r="H1258" s="18"/>
      <c r="I1258" s="26"/>
      <c r="J1258" s="19"/>
      <c r="K1258" s="18"/>
      <c r="L1258" s="18"/>
      <c r="M1258" s="18"/>
      <c r="N1258" s="18"/>
      <c r="S1258" s="18"/>
    </row>
    <row r="1259" spans="5:19" x14ac:dyDescent="0.25">
      <c r="E1259" s="16"/>
      <c r="F1259" s="16"/>
      <c r="G1259" s="17"/>
      <c r="H1259" s="18"/>
      <c r="I1259" s="26"/>
      <c r="J1259" s="19"/>
      <c r="K1259" s="18"/>
      <c r="L1259" s="18"/>
      <c r="M1259" s="18"/>
      <c r="N1259" s="18"/>
      <c r="S1259" s="18"/>
    </row>
    <row r="1260" spans="5:19" x14ac:dyDescent="0.25">
      <c r="E1260" s="16"/>
      <c r="F1260" s="16"/>
      <c r="G1260" s="17"/>
      <c r="H1260" s="18"/>
      <c r="I1260" s="26"/>
      <c r="J1260" s="19"/>
      <c r="K1260" s="18"/>
      <c r="L1260" s="18"/>
      <c r="M1260" s="18"/>
      <c r="N1260" s="18"/>
      <c r="S1260" s="18"/>
    </row>
    <row r="1261" spans="5:19" x14ac:dyDescent="0.25">
      <c r="E1261" s="16"/>
      <c r="F1261" s="16"/>
      <c r="G1261" s="17"/>
      <c r="H1261" s="18"/>
      <c r="I1261" s="26"/>
      <c r="J1261" s="19"/>
      <c r="K1261" s="18"/>
      <c r="L1261" s="18"/>
      <c r="M1261" s="18"/>
      <c r="N1261" s="18"/>
      <c r="S1261" s="18"/>
    </row>
    <row r="1262" spans="5:19" x14ac:dyDescent="0.25">
      <c r="E1262" s="16"/>
      <c r="F1262" s="16"/>
      <c r="G1262" s="17"/>
      <c r="H1262" s="18"/>
      <c r="I1262" s="26"/>
      <c r="J1262" s="19"/>
      <c r="K1262" s="18"/>
      <c r="L1262" s="18"/>
      <c r="M1262" s="18"/>
      <c r="N1262" s="18"/>
      <c r="S1262" s="18"/>
    </row>
    <row r="1263" spans="5:19" x14ac:dyDescent="0.25">
      <c r="E1263" s="16"/>
      <c r="F1263" s="16"/>
      <c r="G1263" s="17"/>
      <c r="H1263" s="18"/>
      <c r="I1263" s="26"/>
      <c r="J1263" s="19"/>
      <c r="K1263" s="18"/>
      <c r="L1263" s="18"/>
      <c r="M1263" s="18"/>
      <c r="N1263" s="18"/>
      <c r="S1263" s="18"/>
    </row>
    <row r="1264" spans="5:19" x14ac:dyDescent="0.25">
      <c r="E1264" s="16"/>
      <c r="F1264" s="16"/>
      <c r="G1264" s="17"/>
      <c r="H1264" s="18"/>
      <c r="I1264" s="26"/>
      <c r="J1264" s="19"/>
      <c r="K1264" s="18"/>
      <c r="L1264" s="18"/>
      <c r="M1264" s="18"/>
      <c r="N1264" s="18"/>
      <c r="S1264" s="18"/>
    </row>
    <row r="1265" spans="5:19" x14ac:dyDescent="0.25">
      <c r="E1265" s="16"/>
      <c r="F1265" s="16"/>
      <c r="G1265" s="17"/>
      <c r="H1265" s="18"/>
      <c r="I1265" s="26"/>
      <c r="J1265" s="19"/>
      <c r="K1265" s="18"/>
      <c r="L1265" s="18"/>
      <c r="M1265" s="18"/>
      <c r="N1265" s="18"/>
      <c r="S1265" s="18"/>
    </row>
    <row r="1266" spans="5:19" x14ac:dyDescent="0.25">
      <c r="E1266" s="16"/>
      <c r="F1266" s="16"/>
      <c r="G1266" s="17"/>
      <c r="H1266" s="18"/>
      <c r="I1266" s="26"/>
      <c r="J1266" s="19"/>
      <c r="K1266" s="18"/>
      <c r="L1266" s="18"/>
      <c r="M1266" s="18"/>
      <c r="N1266" s="18"/>
      <c r="S1266" s="18"/>
    </row>
    <row r="1267" spans="5:19" x14ac:dyDescent="0.25">
      <c r="E1267" s="16"/>
      <c r="F1267" s="16"/>
      <c r="G1267" s="17"/>
      <c r="H1267" s="18"/>
      <c r="I1267" s="26"/>
      <c r="J1267" s="19"/>
      <c r="K1267" s="18"/>
      <c r="L1267" s="18"/>
      <c r="M1267" s="18"/>
      <c r="N1267" s="18"/>
      <c r="S1267" s="18"/>
    </row>
    <row r="1268" spans="5:19" x14ac:dyDescent="0.25">
      <c r="E1268" s="16"/>
      <c r="F1268" s="16"/>
      <c r="G1268" s="17"/>
      <c r="H1268" s="18"/>
      <c r="I1268" s="26"/>
      <c r="J1268" s="19"/>
      <c r="K1268" s="18"/>
      <c r="L1268" s="18"/>
      <c r="M1268" s="18"/>
      <c r="N1268" s="18"/>
      <c r="S1268" s="18"/>
    </row>
    <row r="1269" spans="5:19" x14ac:dyDescent="0.25">
      <c r="E1269" s="16"/>
      <c r="F1269" s="16"/>
      <c r="G1269" s="17"/>
      <c r="H1269" s="18"/>
      <c r="I1269" s="26"/>
      <c r="J1269" s="19"/>
      <c r="K1269" s="18"/>
      <c r="L1269" s="18"/>
      <c r="M1269" s="18"/>
      <c r="N1269" s="18"/>
      <c r="S1269" s="18"/>
    </row>
    <row r="1270" spans="5:19" x14ac:dyDescent="0.25">
      <c r="E1270" s="16"/>
      <c r="F1270" s="16"/>
      <c r="G1270" s="17"/>
      <c r="H1270" s="18"/>
      <c r="I1270" s="26"/>
      <c r="J1270" s="19"/>
      <c r="K1270" s="18"/>
      <c r="L1270" s="18"/>
      <c r="M1270" s="18"/>
      <c r="N1270" s="18"/>
      <c r="S1270" s="18"/>
    </row>
    <row r="1271" spans="5:19" x14ac:dyDescent="0.25">
      <c r="E1271" s="16"/>
      <c r="F1271" s="16"/>
      <c r="G1271" s="17"/>
      <c r="H1271" s="18"/>
      <c r="I1271" s="26"/>
      <c r="J1271" s="19"/>
      <c r="K1271" s="18"/>
      <c r="L1271" s="18"/>
      <c r="M1271" s="18"/>
      <c r="N1271" s="18"/>
      <c r="S1271" s="18"/>
    </row>
    <row r="1272" spans="5:19" x14ac:dyDescent="0.25">
      <c r="E1272" s="16"/>
      <c r="F1272" s="16"/>
      <c r="G1272" s="17"/>
      <c r="H1272" s="18"/>
      <c r="I1272" s="26"/>
      <c r="J1272" s="19"/>
      <c r="K1272" s="18"/>
      <c r="L1272" s="18"/>
      <c r="M1272" s="18"/>
      <c r="N1272" s="18"/>
      <c r="S1272" s="18"/>
    </row>
    <row r="1273" spans="5:19" x14ac:dyDescent="0.25">
      <c r="E1273" s="16"/>
      <c r="F1273" s="16"/>
      <c r="G1273" s="17"/>
      <c r="H1273" s="18"/>
      <c r="I1273" s="26"/>
      <c r="J1273" s="19"/>
      <c r="K1273" s="18"/>
      <c r="L1273" s="18"/>
      <c r="M1273" s="18"/>
      <c r="N1273" s="18"/>
      <c r="S1273" s="18"/>
    </row>
    <row r="1274" spans="5:19" x14ac:dyDescent="0.25">
      <c r="E1274" s="16"/>
      <c r="F1274" s="16"/>
      <c r="G1274" s="17"/>
      <c r="H1274" s="18"/>
      <c r="I1274" s="26"/>
      <c r="J1274" s="19"/>
      <c r="K1274" s="18"/>
      <c r="L1274" s="18"/>
      <c r="M1274" s="18"/>
      <c r="N1274" s="18"/>
      <c r="S1274" s="18"/>
    </row>
    <row r="1275" spans="5:19" x14ac:dyDescent="0.25">
      <c r="E1275" s="16"/>
      <c r="F1275" s="16"/>
      <c r="G1275" s="17"/>
      <c r="H1275" s="18"/>
      <c r="I1275" s="26"/>
      <c r="J1275" s="19"/>
      <c r="K1275" s="18"/>
      <c r="L1275" s="18"/>
      <c r="M1275" s="18"/>
      <c r="N1275" s="18"/>
      <c r="S1275" s="18"/>
    </row>
    <row r="1276" spans="5:19" x14ac:dyDescent="0.25">
      <c r="E1276" s="16"/>
      <c r="F1276" s="16"/>
      <c r="G1276" s="17"/>
      <c r="H1276" s="18"/>
      <c r="I1276" s="26"/>
      <c r="J1276" s="19"/>
      <c r="K1276" s="18"/>
      <c r="L1276" s="18"/>
      <c r="M1276" s="18"/>
      <c r="N1276" s="18"/>
      <c r="S1276" s="18"/>
    </row>
    <row r="1277" spans="5:19" x14ac:dyDescent="0.25">
      <c r="E1277" s="16"/>
      <c r="F1277" s="16"/>
      <c r="G1277" s="17"/>
      <c r="H1277" s="18"/>
      <c r="I1277" s="26"/>
      <c r="J1277" s="19"/>
      <c r="K1277" s="18"/>
      <c r="L1277" s="18"/>
      <c r="M1277" s="18"/>
      <c r="N1277" s="18"/>
      <c r="S1277" s="18"/>
    </row>
    <row r="1278" spans="5:19" x14ac:dyDescent="0.25">
      <c r="E1278" s="16"/>
      <c r="F1278" s="16"/>
      <c r="G1278" s="17"/>
      <c r="H1278" s="18"/>
      <c r="I1278" s="26"/>
      <c r="J1278" s="19"/>
      <c r="K1278" s="18"/>
      <c r="L1278" s="18"/>
      <c r="M1278" s="18"/>
      <c r="N1278" s="18"/>
      <c r="S1278" s="18"/>
    </row>
    <row r="1279" spans="5:19" x14ac:dyDescent="0.25">
      <c r="E1279" s="16"/>
      <c r="F1279" s="16"/>
      <c r="G1279" s="17"/>
      <c r="H1279" s="18"/>
      <c r="I1279" s="26"/>
      <c r="J1279" s="19"/>
      <c r="K1279" s="18"/>
      <c r="L1279" s="18"/>
      <c r="M1279" s="18"/>
      <c r="N1279" s="18"/>
      <c r="S1279" s="18"/>
    </row>
    <row r="1280" spans="5:19" x14ac:dyDescent="0.25">
      <c r="E1280" s="16"/>
      <c r="F1280" s="16"/>
      <c r="G1280" s="17"/>
      <c r="H1280" s="18"/>
      <c r="I1280" s="26"/>
      <c r="J1280" s="19"/>
      <c r="K1280" s="18"/>
      <c r="L1280" s="18"/>
      <c r="M1280" s="18"/>
      <c r="N1280" s="18"/>
      <c r="S1280" s="18"/>
    </row>
    <row r="1281" spans="5:19" x14ac:dyDescent="0.25">
      <c r="E1281" s="16"/>
      <c r="F1281" s="16"/>
      <c r="G1281" s="17"/>
      <c r="H1281" s="18"/>
      <c r="I1281" s="26"/>
      <c r="J1281" s="19"/>
      <c r="K1281" s="18"/>
      <c r="L1281" s="18"/>
      <c r="M1281" s="18"/>
      <c r="N1281" s="18"/>
      <c r="S1281" s="18"/>
    </row>
    <row r="1282" spans="5:19" x14ac:dyDescent="0.25">
      <c r="E1282" s="16"/>
      <c r="F1282" s="16"/>
      <c r="G1282" s="17"/>
      <c r="H1282" s="18"/>
      <c r="I1282" s="26"/>
      <c r="J1282" s="19"/>
      <c r="K1282" s="18"/>
      <c r="L1282" s="18"/>
      <c r="M1282" s="18"/>
      <c r="N1282" s="18"/>
      <c r="S1282" s="18"/>
    </row>
    <row r="1283" spans="5:19" x14ac:dyDescent="0.25">
      <c r="E1283" s="16"/>
      <c r="F1283" s="16"/>
      <c r="G1283" s="17"/>
      <c r="H1283" s="18"/>
      <c r="I1283" s="26"/>
      <c r="J1283" s="19"/>
      <c r="K1283" s="18"/>
      <c r="L1283" s="18"/>
      <c r="M1283" s="18"/>
      <c r="N1283" s="18"/>
      <c r="S1283" s="18"/>
    </row>
    <row r="1284" spans="5:19" x14ac:dyDescent="0.25">
      <c r="E1284" s="16"/>
      <c r="F1284" s="16"/>
      <c r="G1284" s="17"/>
      <c r="H1284" s="18"/>
      <c r="I1284" s="26"/>
      <c r="J1284" s="19"/>
      <c r="K1284" s="18"/>
      <c r="L1284" s="18"/>
      <c r="M1284" s="18"/>
      <c r="N1284" s="18"/>
      <c r="S1284" s="18"/>
    </row>
    <row r="1285" spans="5:19" x14ac:dyDescent="0.25">
      <c r="E1285" s="16"/>
      <c r="F1285" s="16"/>
      <c r="G1285" s="17"/>
      <c r="H1285" s="18"/>
      <c r="I1285" s="26"/>
      <c r="J1285" s="19"/>
      <c r="K1285" s="18"/>
      <c r="L1285" s="18"/>
      <c r="M1285" s="18"/>
      <c r="N1285" s="18"/>
      <c r="S1285" s="18"/>
    </row>
    <row r="1286" spans="5:19" x14ac:dyDescent="0.25">
      <c r="E1286" s="16"/>
      <c r="F1286" s="16"/>
      <c r="G1286" s="17"/>
      <c r="H1286" s="18"/>
      <c r="I1286" s="26"/>
      <c r="J1286" s="19"/>
      <c r="K1286" s="18"/>
      <c r="L1286" s="18"/>
      <c r="M1286" s="18"/>
      <c r="N1286" s="18"/>
      <c r="S1286" s="18"/>
    </row>
    <row r="1287" spans="5:19" x14ac:dyDescent="0.25">
      <c r="E1287" s="16"/>
      <c r="F1287" s="16"/>
      <c r="G1287" s="17"/>
      <c r="H1287" s="18"/>
      <c r="I1287" s="26"/>
      <c r="J1287" s="19"/>
      <c r="K1287" s="18"/>
      <c r="L1287" s="18"/>
      <c r="M1287" s="18"/>
      <c r="N1287" s="18"/>
      <c r="S1287" s="18"/>
    </row>
    <row r="1288" spans="5:19" x14ac:dyDescent="0.25">
      <c r="E1288" s="16"/>
      <c r="F1288" s="16"/>
      <c r="G1288" s="17"/>
      <c r="H1288" s="18"/>
      <c r="I1288" s="26"/>
      <c r="J1288" s="19"/>
      <c r="K1288" s="18"/>
      <c r="L1288" s="18"/>
      <c r="M1288" s="18"/>
      <c r="N1288" s="18"/>
      <c r="S1288" s="18"/>
    </row>
    <row r="1289" spans="5:19" x14ac:dyDescent="0.25">
      <c r="E1289" s="16"/>
      <c r="F1289" s="16"/>
      <c r="G1289" s="17"/>
      <c r="H1289" s="18"/>
      <c r="I1289" s="26"/>
      <c r="J1289" s="19"/>
      <c r="K1289" s="18"/>
      <c r="L1289" s="18"/>
      <c r="M1289" s="18"/>
      <c r="N1289" s="18"/>
      <c r="S1289" s="18"/>
    </row>
    <row r="1290" spans="5:19" x14ac:dyDescent="0.25">
      <c r="E1290" s="16"/>
      <c r="F1290" s="16"/>
      <c r="G1290" s="17"/>
      <c r="H1290" s="18"/>
      <c r="I1290" s="26"/>
      <c r="J1290" s="19"/>
      <c r="K1290" s="18"/>
      <c r="L1290" s="18"/>
      <c r="M1290" s="18"/>
      <c r="N1290" s="18"/>
      <c r="S1290" s="18"/>
    </row>
    <row r="1291" spans="5:19" x14ac:dyDescent="0.25">
      <c r="E1291" s="16"/>
      <c r="F1291" s="16"/>
      <c r="G1291" s="17"/>
      <c r="H1291" s="18"/>
      <c r="I1291" s="26"/>
      <c r="J1291" s="19"/>
      <c r="K1291" s="18"/>
      <c r="L1291" s="18"/>
      <c r="M1291" s="18"/>
      <c r="N1291" s="18"/>
      <c r="S1291" s="18"/>
    </row>
    <row r="1292" spans="5:19" x14ac:dyDescent="0.25">
      <c r="E1292" s="16"/>
      <c r="F1292" s="16"/>
      <c r="G1292" s="17"/>
      <c r="H1292" s="18"/>
      <c r="I1292" s="26"/>
      <c r="J1292" s="19"/>
      <c r="K1292" s="18"/>
      <c r="L1292" s="18"/>
      <c r="M1292" s="18"/>
      <c r="N1292" s="18"/>
      <c r="S1292" s="18"/>
    </row>
    <row r="1293" spans="5:19" x14ac:dyDescent="0.25">
      <c r="E1293" s="16"/>
      <c r="F1293" s="16"/>
      <c r="G1293" s="17"/>
      <c r="H1293" s="18"/>
      <c r="I1293" s="26"/>
      <c r="J1293" s="19"/>
      <c r="K1293" s="18"/>
      <c r="L1293" s="18"/>
      <c r="M1293" s="18"/>
      <c r="N1293" s="18"/>
      <c r="S1293" s="18"/>
    </row>
    <row r="1294" spans="5:19" x14ac:dyDescent="0.25">
      <c r="E1294" s="16"/>
      <c r="F1294" s="16"/>
      <c r="G1294" s="17"/>
      <c r="H1294" s="18"/>
      <c r="I1294" s="26"/>
      <c r="J1294" s="19"/>
      <c r="K1294" s="18"/>
      <c r="L1294" s="18"/>
      <c r="M1294" s="18"/>
      <c r="N1294" s="18"/>
      <c r="S1294" s="18"/>
    </row>
    <row r="1295" spans="5:19" x14ac:dyDescent="0.25">
      <c r="E1295" s="16"/>
      <c r="F1295" s="16"/>
      <c r="G1295" s="17"/>
      <c r="H1295" s="18"/>
      <c r="I1295" s="26"/>
      <c r="J1295" s="19"/>
      <c r="K1295" s="18"/>
      <c r="L1295" s="18"/>
      <c r="M1295" s="18"/>
      <c r="N1295" s="18"/>
      <c r="S1295" s="18"/>
    </row>
    <row r="1296" spans="5:19" x14ac:dyDescent="0.25">
      <c r="E1296" s="16"/>
      <c r="F1296" s="16"/>
      <c r="G1296" s="17"/>
      <c r="H1296" s="18"/>
      <c r="I1296" s="26"/>
      <c r="J1296" s="19"/>
      <c r="K1296" s="18"/>
      <c r="L1296" s="18"/>
      <c r="M1296" s="18"/>
      <c r="N1296" s="18"/>
      <c r="S1296" s="18"/>
    </row>
    <row r="1297" spans="5:19" x14ac:dyDescent="0.25">
      <c r="E1297" s="16"/>
      <c r="F1297" s="16"/>
      <c r="G1297" s="17"/>
      <c r="H1297" s="18"/>
      <c r="I1297" s="26"/>
      <c r="J1297" s="19"/>
      <c r="K1297" s="18"/>
      <c r="L1297" s="18"/>
      <c r="M1297" s="18"/>
      <c r="N1297" s="18"/>
      <c r="S1297" s="18"/>
    </row>
    <row r="1298" spans="5:19" x14ac:dyDescent="0.25">
      <c r="E1298" s="16"/>
      <c r="F1298" s="16"/>
      <c r="G1298" s="17"/>
      <c r="H1298" s="18"/>
      <c r="I1298" s="26"/>
      <c r="J1298" s="19"/>
      <c r="K1298" s="18"/>
      <c r="L1298" s="18"/>
      <c r="M1298" s="18"/>
      <c r="N1298" s="18"/>
      <c r="S1298" s="18"/>
    </row>
    <row r="1299" spans="5:19" x14ac:dyDescent="0.25">
      <c r="E1299" s="16"/>
      <c r="F1299" s="16"/>
      <c r="G1299" s="17"/>
      <c r="H1299" s="18"/>
      <c r="I1299" s="26"/>
      <c r="J1299" s="19"/>
      <c r="K1299" s="18"/>
      <c r="L1299" s="18"/>
      <c r="M1299" s="18"/>
      <c r="N1299" s="18"/>
      <c r="S1299" s="18"/>
    </row>
    <row r="1300" spans="5:19" x14ac:dyDescent="0.25">
      <c r="E1300" s="16"/>
      <c r="F1300" s="16"/>
      <c r="G1300" s="17"/>
      <c r="H1300" s="18"/>
      <c r="I1300" s="26"/>
      <c r="J1300" s="19"/>
      <c r="K1300" s="18"/>
      <c r="L1300" s="18"/>
      <c r="M1300" s="18"/>
      <c r="N1300" s="18"/>
      <c r="S1300" s="18"/>
    </row>
    <row r="1301" spans="5:19" x14ac:dyDescent="0.25">
      <c r="E1301" s="16"/>
      <c r="F1301" s="16"/>
      <c r="G1301" s="17"/>
      <c r="H1301" s="18"/>
      <c r="I1301" s="26"/>
      <c r="J1301" s="19"/>
      <c r="K1301" s="18"/>
      <c r="L1301" s="18"/>
      <c r="M1301" s="18"/>
      <c r="N1301" s="18"/>
      <c r="S1301" s="18"/>
    </row>
    <row r="1302" spans="5:19" x14ac:dyDescent="0.25">
      <c r="E1302" s="16"/>
      <c r="F1302" s="16"/>
      <c r="G1302" s="17"/>
      <c r="H1302" s="18"/>
      <c r="I1302" s="26"/>
      <c r="J1302" s="19"/>
      <c r="K1302" s="18"/>
      <c r="L1302" s="18"/>
      <c r="M1302" s="18"/>
      <c r="N1302" s="18"/>
      <c r="S1302" s="18"/>
    </row>
    <row r="1303" spans="5:19" x14ac:dyDescent="0.25">
      <c r="E1303" s="16"/>
      <c r="F1303" s="16"/>
      <c r="G1303" s="17"/>
      <c r="H1303" s="18"/>
      <c r="I1303" s="26"/>
      <c r="J1303" s="19"/>
      <c r="K1303" s="18"/>
      <c r="L1303" s="18"/>
      <c r="M1303" s="18"/>
      <c r="N1303" s="18"/>
      <c r="S1303" s="18"/>
    </row>
    <row r="1304" spans="5:19" x14ac:dyDescent="0.25">
      <c r="E1304" s="16"/>
      <c r="F1304" s="16"/>
      <c r="G1304" s="17"/>
      <c r="H1304" s="18"/>
      <c r="I1304" s="26"/>
      <c r="J1304" s="19"/>
      <c r="K1304" s="18"/>
      <c r="L1304" s="18"/>
      <c r="M1304" s="18"/>
      <c r="N1304" s="18"/>
      <c r="S1304" s="18"/>
    </row>
    <row r="1305" spans="5:19" x14ac:dyDescent="0.25">
      <c r="E1305" s="16"/>
      <c r="F1305" s="16"/>
      <c r="G1305" s="17"/>
      <c r="H1305" s="18"/>
      <c r="I1305" s="26"/>
      <c r="J1305" s="19"/>
      <c r="K1305" s="18"/>
      <c r="L1305" s="18"/>
      <c r="M1305" s="18"/>
      <c r="N1305" s="18"/>
      <c r="S1305" s="18"/>
    </row>
    <row r="1306" spans="5:19" x14ac:dyDescent="0.25">
      <c r="E1306" s="16"/>
      <c r="F1306" s="16"/>
      <c r="G1306" s="17"/>
      <c r="H1306" s="18"/>
      <c r="I1306" s="26"/>
      <c r="J1306" s="19"/>
      <c r="K1306" s="18"/>
      <c r="L1306" s="18"/>
      <c r="M1306" s="18"/>
      <c r="N1306" s="18"/>
      <c r="S1306" s="18"/>
    </row>
    <row r="1307" spans="5:19" x14ac:dyDescent="0.25">
      <c r="E1307" s="16"/>
      <c r="F1307" s="16"/>
      <c r="G1307" s="17"/>
      <c r="H1307" s="18"/>
      <c r="I1307" s="26"/>
      <c r="J1307" s="19"/>
      <c r="K1307" s="18"/>
      <c r="L1307" s="18"/>
      <c r="M1307" s="18"/>
      <c r="N1307" s="18"/>
      <c r="S1307" s="18"/>
    </row>
    <row r="1308" spans="5:19" x14ac:dyDescent="0.25">
      <c r="E1308" s="16"/>
      <c r="F1308" s="16"/>
      <c r="G1308" s="17"/>
      <c r="H1308" s="18"/>
      <c r="I1308" s="26"/>
      <c r="J1308" s="19"/>
      <c r="K1308" s="18"/>
      <c r="L1308" s="18"/>
      <c r="M1308" s="18"/>
      <c r="N1308" s="18"/>
      <c r="S1308" s="18"/>
    </row>
    <row r="1309" spans="5:19" x14ac:dyDescent="0.25">
      <c r="E1309" s="16"/>
      <c r="F1309" s="16"/>
      <c r="G1309" s="17"/>
      <c r="H1309" s="18"/>
      <c r="I1309" s="26"/>
      <c r="J1309" s="19"/>
      <c r="K1309" s="18"/>
      <c r="L1309" s="18"/>
      <c r="M1309" s="18"/>
      <c r="N1309" s="18"/>
      <c r="S1309" s="18"/>
    </row>
    <row r="1310" spans="5:19" x14ac:dyDescent="0.25">
      <c r="E1310" s="16"/>
      <c r="F1310" s="16"/>
      <c r="G1310" s="17"/>
      <c r="H1310" s="18"/>
      <c r="I1310" s="26"/>
      <c r="J1310" s="19"/>
      <c r="K1310" s="18"/>
      <c r="N1310" s="18"/>
      <c r="S1310" s="18"/>
    </row>
    <row r="1311" spans="5:19" x14ac:dyDescent="0.25">
      <c r="E1311" s="16"/>
      <c r="F1311" s="16"/>
      <c r="G1311" s="17"/>
      <c r="H1311" s="18"/>
      <c r="I1311" s="26"/>
      <c r="J1311" s="19"/>
      <c r="K1311" s="18"/>
      <c r="L1311" s="18"/>
      <c r="M1311" s="18"/>
      <c r="N1311" s="18"/>
      <c r="S1311" s="18"/>
    </row>
    <row r="1312" spans="5:19" x14ac:dyDescent="0.25">
      <c r="E1312" s="16"/>
      <c r="F1312" s="16"/>
      <c r="G1312" s="17"/>
      <c r="H1312" s="18"/>
      <c r="I1312" s="26"/>
      <c r="J1312" s="19"/>
      <c r="K1312" s="18"/>
      <c r="L1312" s="18"/>
      <c r="M1312" s="18"/>
      <c r="N1312" s="18"/>
      <c r="S1312" s="18"/>
    </row>
    <row r="1313" spans="5:19" x14ac:dyDescent="0.25">
      <c r="E1313" s="16"/>
      <c r="F1313" s="16"/>
      <c r="G1313" s="17"/>
      <c r="H1313" s="18"/>
      <c r="I1313" s="26"/>
      <c r="J1313" s="19"/>
      <c r="K1313" s="18"/>
      <c r="L1313" s="18"/>
      <c r="M1313" s="18"/>
      <c r="N1313" s="18"/>
      <c r="S1313" s="18"/>
    </row>
    <row r="1314" spans="5:19" x14ac:dyDescent="0.25">
      <c r="E1314" s="16"/>
      <c r="F1314" s="16"/>
      <c r="G1314" s="17"/>
      <c r="H1314" s="18"/>
      <c r="I1314" s="26"/>
      <c r="J1314" s="19"/>
      <c r="K1314" s="18"/>
      <c r="L1314" s="18"/>
      <c r="M1314" s="18"/>
      <c r="N1314" s="18"/>
      <c r="S1314" s="18"/>
    </row>
    <row r="1315" spans="5:19" x14ac:dyDescent="0.25">
      <c r="E1315" s="16"/>
      <c r="F1315" s="16"/>
      <c r="G1315" s="17"/>
      <c r="H1315" s="18"/>
      <c r="I1315" s="26"/>
      <c r="J1315" s="19"/>
      <c r="K1315" s="18"/>
      <c r="L1315" s="18"/>
      <c r="M1315" s="18"/>
      <c r="N1315" s="18"/>
      <c r="S1315" s="18"/>
    </row>
    <row r="1316" spans="5:19" x14ac:dyDescent="0.25">
      <c r="E1316" s="16"/>
      <c r="F1316" s="16"/>
      <c r="G1316" s="17"/>
      <c r="H1316" s="18"/>
      <c r="I1316" s="26"/>
      <c r="J1316" s="19"/>
      <c r="K1316" s="18"/>
      <c r="L1316" s="18"/>
      <c r="M1316" s="18"/>
      <c r="N1316" s="18"/>
      <c r="S1316" s="18"/>
    </row>
    <row r="1317" spans="5:19" x14ac:dyDescent="0.25">
      <c r="E1317" s="16"/>
      <c r="F1317" s="16"/>
      <c r="G1317" s="17"/>
      <c r="H1317" s="18"/>
      <c r="I1317" s="26"/>
      <c r="J1317" s="19"/>
      <c r="K1317" s="18"/>
      <c r="L1317" s="18"/>
      <c r="M1317" s="18"/>
      <c r="N1317" s="18"/>
      <c r="S1317" s="18"/>
    </row>
    <row r="1318" spans="5:19" x14ac:dyDescent="0.25">
      <c r="E1318" s="16"/>
      <c r="F1318" s="16"/>
      <c r="G1318" s="17"/>
      <c r="H1318" s="18"/>
      <c r="I1318" s="26"/>
      <c r="J1318" s="19"/>
      <c r="K1318" s="18"/>
      <c r="L1318" s="18"/>
      <c r="M1318" s="18"/>
      <c r="N1318" s="18"/>
      <c r="S1318" s="18"/>
    </row>
    <row r="1319" spans="5:19" x14ac:dyDescent="0.25">
      <c r="E1319" s="16"/>
      <c r="F1319" s="16"/>
      <c r="G1319" s="17"/>
      <c r="H1319" s="18"/>
      <c r="I1319" s="26"/>
      <c r="J1319" s="19"/>
      <c r="K1319" s="18"/>
      <c r="L1319" s="18"/>
      <c r="M1319" s="18"/>
      <c r="N1319" s="18"/>
      <c r="S1319" s="18"/>
    </row>
    <row r="1320" spans="5:19" x14ac:dyDescent="0.25">
      <c r="E1320" s="16"/>
      <c r="F1320" s="16"/>
      <c r="G1320" s="17"/>
      <c r="H1320" s="18"/>
      <c r="I1320" s="26"/>
      <c r="J1320" s="19"/>
      <c r="K1320" s="18"/>
      <c r="L1320" s="18"/>
      <c r="M1320" s="18"/>
      <c r="N1320" s="18"/>
      <c r="S1320" s="18"/>
    </row>
    <row r="1321" spans="5:19" x14ac:dyDescent="0.25">
      <c r="E1321" s="16"/>
      <c r="F1321" s="16"/>
      <c r="G1321" s="17"/>
      <c r="H1321" s="18"/>
      <c r="I1321" s="26"/>
      <c r="J1321" s="19"/>
      <c r="K1321" s="18"/>
      <c r="L1321" s="18"/>
      <c r="M1321" s="18"/>
      <c r="N1321" s="18"/>
      <c r="S1321" s="18"/>
    </row>
    <row r="1322" spans="5:19" x14ac:dyDescent="0.25">
      <c r="E1322" s="16"/>
      <c r="F1322" s="16"/>
      <c r="G1322" s="17"/>
      <c r="H1322" s="18"/>
      <c r="I1322" s="26"/>
      <c r="J1322" s="19"/>
      <c r="K1322" s="18"/>
      <c r="L1322" s="18"/>
      <c r="M1322" s="18"/>
      <c r="N1322" s="18"/>
      <c r="S1322" s="18"/>
    </row>
    <row r="1323" spans="5:19" x14ac:dyDescent="0.25">
      <c r="E1323" s="16"/>
      <c r="F1323" s="16"/>
      <c r="G1323" s="17"/>
      <c r="H1323" s="18"/>
      <c r="I1323" s="26"/>
      <c r="J1323" s="19"/>
      <c r="K1323" s="18"/>
      <c r="L1323" s="18"/>
      <c r="M1323" s="18"/>
      <c r="N1323" s="18"/>
      <c r="S1323" s="18"/>
    </row>
    <row r="1324" spans="5:19" x14ac:dyDescent="0.25">
      <c r="E1324" s="16"/>
      <c r="F1324" s="16"/>
      <c r="G1324" s="17"/>
      <c r="H1324" s="18"/>
      <c r="I1324" s="26"/>
      <c r="J1324" s="19"/>
      <c r="K1324" s="18"/>
      <c r="L1324" s="18"/>
      <c r="M1324" s="18"/>
      <c r="N1324" s="18"/>
      <c r="S1324" s="18"/>
    </row>
    <row r="1325" spans="5:19" x14ac:dyDescent="0.25">
      <c r="E1325" s="16"/>
      <c r="F1325" s="16"/>
      <c r="G1325" s="17"/>
      <c r="H1325" s="18"/>
      <c r="I1325" s="26"/>
      <c r="J1325" s="19"/>
      <c r="K1325" s="18"/>
      <c r="L1325" s="18"/>
      <c r="M1325" s="18"/>
      <c r="N1325" s="18"/>
      <c r="S1325" s="18"/>
    </row>
    <row r="1326" spans="5:19" x14ac:dyDescent="0.25">
      <c r="E1326" s="16"/>
      <c r="F1326" s="16"/>
      <c r="G1326" s="17"/>
      <c r="H1326" s="18"/>
      <c r="I1326" s="26"/>
      <c r="J1326" s="19"/>
      <c r="K1326" s="18"/>
      <c r="L1326" s="18"/>
      <c r="M1326" s="18"/>
      <c r="N1326" s="18"/>
      <c r="S1326" s="18"/>
    </row>
    <row r="1327" spans="5:19" x14ac:dyDescent="0.25">
      <c r="E1327" s="16"/>
      <c r="F1327" s="16"/>
      <c r="G1327" s="17"/>
      <c r="H1327" s="18"/>
      <c r="I1327" s="26"/>
      <c r="J1327" s="19"/>
      <c r="K1327" s="18"/>
      <c r="L1327" s="18"/>
      <c r="M1327" s="18"/>
      <c r="N1327" s="18"/>
      <c r="Q1327" s="18"/>
      <c r="S1327" s="18"/>
    </row>
    <row r="1328" spans="5:19" x14ac:dyDescent="0.25">
      <c r="E1328" s="16"/>
      <c r="F1328" s="16"/>
      <c r="G1328" s="17"/>
      <c r="H1328" s="18"/>
      <c r="I1328" s="26"/>
      <c r="J1328" s="19"/>
      <c r="K1328" s="18"/>
      <c r="L1328" s="18"/>
      <c r="M1328" s="18"/>
      <c r="N1328" s="18"/>
      <c r="S1328" s="18"/>
    </row>
    <row r="1329" spans="5:19" x14ac:dyDescent="0.25">
      <c r="E1329" s="16"/>
      <c r="F1329" s="16"/>
      <c r="G1329" s="17"/>
      <c r="H1329" s="18"/>
      <c r="I1329" s="26"/>
      <c r="J1329" s="19"/>
      <c r="K1329" s="18"/>
      <c r="L1329" s="18"/>
      <c r="M1329" s="18"/>
      <c r="N1329" s="18"/>
      <c r="S1329" s="18"/>
    </row>
    <row r="1330" spans="5:19" x14ac:dyDescent="0.25">
      <c r="E1330" s="16"/>
      <c r="F1330" s="16"/>
      <c r="G1330" s="17"/>
      <c r="H1330" s="18"/>
      <c r="I1330" s="26"/>
      <c r="J1330" s="19"/>
      <c r="K1330" s="18"/>
      <c r="L1330" s="18"/>
      <c r="M1330" s="18"/>
      <c r="N1330" s="18"/>
      <c r="S1330" s="18"/>
    </row>
    <row r="1331" spans="5:19" x14ac:dyDescent="0.25">
      <c r="E1331" s="16"/>
      <c r="F1331" s="16"/>
      <c r="G1331" s="17"/>
      <c r="H1331" s="18"/>
      <c r="I1331" s="26"/>
      <c r="J1331" s="19"/>
      <c r="K1331" s="18"/>
      <c r="L1331" s="18"/>
      <c r="M1331" s="18"/>
      <c r="N1331" s="18"/>
      <c r="S1331" s="18"/>
    </row>
    <row r="1332" spans="5:19" x14ac:dyDescent="0.25">
      <c r="E1332" s="16"/>
      <c r="F1332" s="16"/>
      <c r="G1332" s="17"/>
      <c r="H1332" s="18"/>
      <c r="I1332" s="26"/>
      <c r="J1332" s="19"/>
      <c r="K1332" s="18"/>
      <c r="L1332" s="18"/>
      <c r="M1332" s="18"/>
      <c r="N1332" s="18"/>
      <c r="S1332" s="18"/>
    </row>
    <row r="1333" spans="5:19" x14ac:dyDescent="0.25">
      <c r="E1333" s="16"/>
      <c r="F1333" s="16"/>
      <c r="G1333" s="17"/>
      <c r="H1333" s="18"/>
      <c r="I1333" s="26"/>
      <c r="J1333" s="19"/>
      <c r="K1333" s="18"/>
      <c r="L1333" s="18"/>
      <c r="M1333" s="18"/>
      <c r="N1333" s="18"/>
      <c r="S1333" s="18"/>
    </row>
    <row r="1334" spans="5:19" x14ac:dyDescent="0.25">
      <c r="E1334" s="16"/>
      <c r="F1334" s="16"/>
      <c r="G1334" s="17"/>
      <c r="H1334" s="18"/>
      <c r="I1334" s="26"/>
      <c r="J1334" s="19"/>
      <c r="K1334" s="18"/>
      <c r="L1334" s="18"/>
      <c r="M1334" s="18"/>
      <c r="N1334" s="18"/>
      <c r="S1334" s="18"/>
    </row>
    <row r="1335" spans="5:19" x14ac:dyDescent="0.25">
      <c r="E1335" s="16"/>
      <c r="F1335" s="16"/>
      <c r="G1335" s="17"/>
      <c r="H1335" s="18"/>
      <c r="I1335" s="26"/>
      <c r="J1335" s="19"/>
      <c r="K1335" s="18"/>
      <c r="L1335" s="18"/>
      <c r="M1335" s="18"/>
      <c r="N1335" s="18"/>
      <c r="S1335" s="18"/>
    </row>
    <row r="1336" spans="5:19" x14ac:dyDescent="0.25">
      <c r="E1336" s="16"/>
      <c r="F1336" s="16"/>
      <c r="G1336" s="17"/>
      <c r="H1336" s="18"/>
      <c r="I1336" s="26"/>
      <c r="J1336" s="19"/>
      <c r="K1336" s="18"/>
      <c r="L1336" s="18"/>
      <c r="M1336" s="18"/>
      <c r="N1336" s="18"/>
      <c r="S1336" s="18"/>
    </row>
    <row r="1337" spans="5:19" x14ac:dyDescent="0.25">
      <c r="E1337" s="16"/>
      <c r="F1337" s="16"/>
      <c r="G1337" s="17"/>
      <c r="H1337" s="18"/>
      <c r="I1337" s="26"/>
      <c r="J1337" s="19"/>
      <c r="K1337" s="18"/>
      <c r="L1337" s="18"/>
      <c r="M1337" s="18"/>
      <c r="N1337" s="18"/>
      <c r="S1337" s="18"/>
    </row>
    <row r="1338" spans="5:19" x14ac:dyDescent="0.25">
      <c r="E1338" s="16"/>
      <c r="F1338" s="16"/>
      <c r="G1338" s="17"/>
      <c r="H1338" s="18"/>
      <c r="I1338" s="26"/>
      <c r="J1338" s="19"/>
      <c r="K1338" s="18"/>
      <c r="L1338" s="18"/>
      <c r="M1338" s="18"/>
      <c r="N1338" s="18"/>
      <c r="S1338" s="18"/>
    </row>
    <row r="1339" spans="5:19" x14ac:dyDescent="0.25">
      <c r="E1339" s="16"/>
      <c r="F1339" s="16"/>
      <c r="G1339" s="17"/>
      <c r="H1339" s="18"/>
      <c r="I1339" s="26"/>
      <c r="J1339" s="19"/>
      <c r="K1339" s="18"/>
      <c r="L1339" s="18"/>
      <c r="M1339" s="18"/>
      <c r="N1339" s="18"/>
      <c r="S1339" s="18"/>
    </row>
    <row r="1340" spans="5:19" x14ac:dyDescent="0.25">
      <c r="E1340" s="16"/>
      <c r="F1340" s="16"/>
      <c r="G1340" s="17"/>
      <c r="H1340" s="18"/>
      <c r="I1340" s="26"/>
      <c r="J1340" s="19"/>
      <c r="K1340" s="18"/>
      <c r="L1340" s="18"/>
      <c r="M1340" s="18"/>
      <c r="N1340" s="18"/>
      <c r="S1340" s="18"/>
    </row>
    <row r="1341" spans="5:19" x14ac:dyDescent="0.25">
      <c r="E1341" s="16"/>
      <c r="F1341" s="16"/>
      <c r="G1341" s="17"/>
      <c r="H1341" s="18"/>
      <c r="I1341" s="26"/>
      <c r="J1341" s="19"/>
      <c r="K1341" s="18"/>
      <c r="L1341" s="18"/>
      <c r="M1341" s="18"/>
      <c r="N1341" s="18"/>
      <c r="S1341" s="18"/>
    </row>
    <row r="1342" spans="5:19" x14ac:dyDescent="0.25">
      <c r="E1342" s="16"/>
      <c r="F1342" s="16"/>
      <c r="G1342" s="17"/>
      <c r="H1342" s="18"/>
      <c r="I1342" s="26"/>
      <c r="J1342" s="19"/>
      <c r="K1342" s="18"/>
      <c r="L1342" s="18"/>
      <c r="M1342" s="18"/>
      <c r="N1342" s="18"/>
      <c r="S1342" s="18"/>
    </row>
    <row r="1343" spans="5:19" x14ac:dyDescent="0.25">
      <c r="E1343" s="16"/>
      <c r="F1343" s="16"/>
      <c r="G1343" s="17"/>
      <c r="H1343" s="18"/>
      <c r="I1343" s="26"/>
      <c r="J1343" s="19"/>
      <c r="K1343" s="18"/>
      <c r="L1343" s="18"/>
      <c r="M1343" s="18"/>
      <c r="N1343" s="18"/>
      <c r="S1343" s="18"/>
    </row>
    <row r="1344" spans="5:19" x14ac:dyDescent="0.25">
      <c r="E1344" s="16"/>
      <c r="F1344" s="16"/>
      <c r="G1344" s="17"/>
      <c r="H1344" s="18"/>
      <c r="I1344" s="26"/>
      <c r="J1344" s="19"/>
      <c r="K1344" s="18"/>
      <c r="L1344" s="18"/>
      <c r="M1344" s="18"/>
      <c r="N1344" s="18"/>
      <c r="S1344" s="18"/>
    </row>
    <row r="1345" spans="5:19" x14ac:dyDescent="0.25">
      <c r="E1345" s="16"/>
      <c r="F1345" s="16"/>
      <c r="G1345" s="17"/>
      <c r="H1345" s="18"/>
      <c r="I1345" s="26"/>
      <c r="J1345" s="19"/>
      <c r="K1345" s="18"/>
      <c r="L1345" s="18"/>
      <c r="M1345" s="18"/>
      <c r="N1345" s="18"/>
      <c r="S1345" s="18"/>
    </row>
    <row r="1346" spans="5:19" x14ac:dyDescent="0.25">
      <c r="E1346" s="16"/>
      <c r="F1346" s="16"/>
      <c r="G1346" s="17"/>
      <c r="H1346" s="18"/>
      <c r="I1346" s="26"/>
      <c r="J1346" s="19"/>
      <c r="K1346" s="18"/>
      <c r="L1346" s="18"/>
      <c r="M1346" s="18"/>
      <c r="N1346" s="18"/>
      <c r="S1346" s="18"/>
    </row>
    <row r="1347" spans="5:19" x14ac:dyDescent="0.25">
      <c r="E1347" s="16"/>
      <c r="F1347" s="16"/>
      <c r="G1347" s="17"/>
      <c r="H1347" s="18"/>
      <c r="I1347" s="26"/>
      <c r="J1347" s="19"/>
      <c r="K1347" s="18"/>
      <c r="L1347" s="18"/>
      <c r="M1347" s="18"/>
      <c r="N1347" s="18"/>
      <c r="S1347" s="18"/>
    </row>
    <row r="1348" spans="5:19" x14ac:dyDescent="0.25">
      <c r="E1348" s="16"/>
      <c r="F1348" s="16"/>
      <c r="G1348" s="17"/>
      <c r="H1348" s="18"/>
      <c r="I1348" s="26"/>
      <c r="J1348" s="19"/>
      <c r="K1348" s="18"/>
      <c r="L1348" s="18"/>
      <c r="M1348" s="18"/>
      <c r="N1348" s="18"/>
      <c r="S1348" s="18"/>
    </row>
    <row r="1349" spans="5:19" x14ac:dyDescent="0.25">
      <c r="E1349" s="16"/>
      <c r="F1349" s="16"/>
      <c r="G1349" s="17"/>
      <c r="H1349" s="18"/>
      <c r="I1349" s="26"/>
      <c r="J1349" s="19"/>
      <c r="K1349" s="18"/>
      <c r="L1349" s="18"/>
      <c r="M1349" s="18"/>
      <c r="N1349" s="18"/>
      <c r="S1349" s="18"/>
    </row>
    <row r="1350" spans="5:19" x14ac:dyDescent="0.25">
      <c r="E1350" s="16"/>
      <c r="F1350" s="16"/>
      <c r="G1350" s="17"/>
      <c r="H1350" s="18"/>
      <c r="I1350" s="26"/>
      <c r="J1350" s="19"/>
      <c r="K1350" s="18"/>
      <c r="L1350" s="18"/>
      <c r="M1350" s="18"/>
      <c r="N1350" s="18"/>
      <c r="S1350" s="18"/>
    </row>
    <row r="1351" spans="5:19" x14ac:dyDescent="0.25">
      <c r="E1351" s="16"/>
      <c r="F1351" s="16"/>
      <c r="G1351" s="17"/>
      <c r="H1351" s="18"/>
      <c r="I1351" s="26"/>
      <c r="J1351" s="19"/>
      <c r="K1351" s="18"/>
      <c r="L1351" s="18"/>
      <c r="M1351" s="18"/>
      <c r="N1351" s="18"/>
      <c r="P1351" s="18"/>
      <c r="R1351" s="18"/>
      <c r="S1351" s="18"/>
    </row>
    <row r="1352" spans="5:19" x14ac:dyDescent="0.25">
      <c r="E1352" s="16"/>
      <c r="F1352" s="16"/>
      <c r="G1352" s="17"/>
      <c r="H1352" s="18"/>
      <c r="I1352" s="26"/>
      <c r="J1352" s="19"/>
      <c r="K1352" s="18"/>
      <c r="L1352" s="18"/>
      <c r="M1352" s="18"/>
      <c r="N1352" s="18"/>
      <c r="P1352" s="18"/>
      <c r="R1352" s="18"/>
      <c r="S1352" s="18"/>
    </row>
    <row r="1353" spans="5:19" x14ac:dyDescent="0.25">
      <c r="E1353" s="16"/>
      <c r="F1353" s="16"/>
      <c r="G1353" s="17"/>
      <c r="H1353" s="18"/>
      <c r="I1353" s="26"/>
      <c r="J1353" s="19"/>
      <c r="K1353" s="18"/>
      <c r="L1353" s="18"/>
      <c r="M1353" s="18"/>
      <c r="N1353" s="18"/>
      <c r="P1353" s="18"/>
      <c r="R1353" s="18"/>
      <c r="S1353" s="18"/>
    </row>
    <row r="1354" spans="5:19" x14ac:dyDescent="0.25">
      <c r="E1354" s="16"/>
      <c r="F1354" s="16"/>
      <c r="G1354" s="17"/>
      <c r="H1354" s="18"/>
      <c r="I1354" s="26"/>
      <c r="J1354" s="19"/>
      <c r="K1354" s="18"/>
      <c r="L1354" s="18"/>
      <c r="M1354" s="18"/>
      <c r="N1354" s="18"/>
      <c r="P1354" s="18"/>
      <c r="R1354" s="18"/>
      <c r="S1354" s="18"/>
    </row>
    <row r="1355" spans="5:19" x14ac:dyDescent="0.25">
      <c r="E1355" s="16"/>
      <c r="F1355" s="16"/>
      <c r="G1355" s="17"/>
      <c r="H1355" s="18"/>
      <c r="I1355" s="26"/>
      <c r="J1355" s="19"/>
      <c r="K1355" s="18"/>
      <c r="L1355" s="18"/>
      <c r="M1355" s="18"/>
      <c r="N1355" s="18"/>
      <c r="P1355" s="18"/>
      <c r="R1355" s="18"/>
      <c r="S1355" s="18"/>
    </row>
    <row r="1356" spans="5:19" x14ac:dyDescent="0.25">
      <c r="E1356" s="16"/>
      <c r="F1356" s="16"/>
      <c r="G1356" s="17"/>
      <c r="H1356" s="18"/>
      <c r="I1356" s="26"/>
      <c r="J1356" s="19"/>
      <c r="K1356" s="18"/>
      <c r="L1356" s="18"/>
      <c r="M1356" s="18"/>
      <c r="N1356" s="18"/>
      <c r="P1356" s="18"/>
      <c r="R1356" s="18"/>
      <c r="S1356" s="18"/>
    </row>
    <row r="1357" spans="5:19" x14ac:dyDescent="0.25">
      <c r="E1357" s="16"/>
      <c r="F1357" s="16"/>
      <c r="G1357" s="17"/>
      <c r="H1357" s="18"/>
      <c r="I1357" s="26"/>
      <c r="J1357" s="19"/>
      <c r="K1357" s="18"/>
      <c r="L1357" s="18"/>
      <c r="M1357" s="18"/>
      <c r="N1357" s="18"/>
      <c r="P1357" s="18"/>
      <c r="R1357" s="18"/>
      <c r="S1357" s="18"/>
    </row>
    <row r="1358" spans="5:19" x14ac:dyDescent="0.25">
      <c r="E1358" s="16"/>
      <c r="F1358" s="16"/>
      <c r="G1358" s="17"/>
      <c r="H1358" s="18"/>
      <c r="I1358" s="26"/>
      <c r="J1358" s="19"/>
      <c r="K1358" s="18"/>
      <c r="L1358" s="18"/>
      <c r="M1358" s="18"/>
      <c r="N1358" s="18"/>
      <c r="P1358" s="18"/>
      <c r="R1358" s="18"/>
      <c r="S1358" s="18"/>
    </row>
    <row r="1359" spans="5:19" x14ac:dyDescent="0.25">
      <c r="E1359" s="16"/>
      <c r="F1359" s="16"/>
      <c r="G1359" s="17"/>
      <c r="H1359" s="18"/>
      <c r="I1359" s="26"/>
      <c r="J1359" s="19"/>
      <c r="K1359" s="18"/>
      <c r="L1359" s="18"/>
      <c r="M1359" s="18"/>
      <c r="N1359" s="18"/>
      <c r="P1359" s="18"/>
      <c r="R1359" s="18"/>
      <c r="S1359" s="18"/>
    </row>
    <row r="1360" spans="5:19" x14ac:dyDescent="0.25">
      <c r="E1360" s="16"/>
      <c r="F1360" s="16"/>
      <c r="G1360" s="17"/>
      <c r="H1360" s="18"/>
      <c r="I1360" s="26"/>
      <c r="J1360" s="19"/>
      <c r="K1360" s="18"/>
      <c r="L1360" s="18"/>
      <c r="M1360" s="18"/>
      <c r="N1360" s="18"/>
      <c r="P1360" s="18"/>
      <c r="R1360" s="18"/>
      <c r="S1360" s="18"/>
    </row>
    <row r="1361" spans="5:19" x14ac:dyDescent="0.25">
      <c r="E1361" s="16"/>
      <c r="F1361" s="16"/>
      <c r="G1361" s="17"/>
      <c r="H1361" s="18"/>
      <c r="I1361" s="26"/>
      <c r="J1361" s="19"/>
      <c r="K1361" s="18"/>
      <c r="L1361" s="18"/>
      <c r="M1361" s="18"/>
      <c r="N1361" s="18"/>
      <c r="P1361" s="18"/>
      <c r="R1361" s="18"/>
      <c r="S1361" s="18"/>
    </row>
    <row r="1362" spans="5:19" x14ac:dyDescent="0.25">
      <c r="E1362" s="16"/>
      <c r="F1362" s="16"/>
      <c r="G1362" s="17"/>
      <c r="H1362" s="18"/>
      <c r="I1362" s="26"/>
      <c r="J1362" s="19"/>
      <c r="K1362" s="18"/>
      <c r="L1362" s="18"/>
      <c r="M1362" s="18"/>
      <c r="N1362" s="18"/>
      <c r="S1362" s="18"/>
    </row>
    <row r="1363" spans="5:19" x14ac:dyDescent="0.25">
      <c r="E1363" s="16"/>
      <c r="F1363" s="16"/>
      <c r="G1363" s="17"/>
      <c r="H1363" s="18"/>
      <c r="I1363" s="26"/>
      <c r="J1363" s="19"/>
      <c r="K1363" s="18"/>
      <c r="L1363" s="18"/>
      <c r="M1363" s="18"/>
      <c r="N1363" s="18"/>
      <c r="S1363" s="18"/>
    </row>
    <row r="1364" spans="5:19" x14ac:dyDescent="0.25">
      <c r="E1364" s="16"/>
      <c r="F1364" s="16"/>
      <c r="G1364" s="17"/>
      <c r="H1364" s="18"/>
      <c r="I1364" s="26"/>
      <c r="J1364" s="19"/>
      <c r="K1364" s="18"/>
      <c r="L1364" s="18"/>
      <c r="M1364" s="18"/>
      <c r="N1364" s="18"/>
      <c r="S1364" s="18"/>
    </row>
    <row r="1365" spans="5:19" x14ac:dyDescent="0.25">
      <c r="E1365" s="16"/>
      <c r="F1365" s="16"/>
      <c r="G1365" s="17"/>
      <c r="H1365" s="18"/>
      <c r="I1365" s="26"/>
      <c r="J1365" s="19"/>
      <c r="K1365" s="18"/>
      <c r="L1365" s="18"/>
      <c r="M1365" s="18"/>
      <c r="N1365" s="18"/>
      <c r="S1365" s="18"/>
    </row>
    <row r="1366" spans="5:19" x14ac:dyDescent="0.25">
      <c r="E1366" s="16"/>
      <c r="F1366" s="16"/>
      <c r="G1366" s="17"/>
      <c r="H1366" s="18"/>
      <c r="I1366" s="26"/>
      <c r="J1366" s="19"/>
      <c r="K1366" s="18"/>
      <c r="L1366" s="18"/>
      <c r="M1366" s="18"/>
      <c r="N1366" s="18"/>
      <c r="S1366" s="18"/>
    </row>
    <row r="1367" spans="5:19" x14ac:dyDescent="0.25">
      <c r="E1367" s="16"/>
      <c r="F1367" s="16"/>
      <c r="G1367" s="17"/>
      <c r="H1367" s="18"/>
      <c r="I1367" s="26"/>
      <c r="J1367" s="19"/>
      <c r="K1367" s="18"/>
      <c r="L1367" s="18"/>
      <c r="M1367" s="18"/>
      <c r="N1367" s="18"/>
      <c r="S1367" s="18"/>
    </row>
    <row r="1368" spans="5:19" x14ac:dyDescent="0.25">
      <c r="E1368" s="16"/>
      <c r="F1368" s="16"/>
      <c r="G1368" s="17"/>
      <c r="H1368" s="18"/>
      <c r="I1368" s="26"/>
      <c r="J1368" s="19"/>
      <c r="K1368" s="18"/>
      <c r="L1368" s="18"/>
      <c r="M1368" s="18"/>
      <c r="N1368" s="18"/>
      <c r="S1368" s="18"/>
    </row>
    <row r="1369" spans="5:19" x14ac:dyDescent="0.25">
      <c r="E1369" s="16"/>
      <c r="F1369" s="16"/>
      <c r="G1369" s="17"/>
      <c r="H1369" s="18"/>
      <c r="I1369" s="26"/>
      <c r="J1369" s="19"/>
      <c r="K1369" s="18"/>
      <c r="L1369" s="18"/>
      <c r="M1369" s="18"/>
      <c r="N1369" s="18"/>
      <c r="S1369" s="18"/>
    </row>
    <row r="1370" spans="5:19" x14ac:dyDescent="0.25">
      <c r="E1370" s="16"/>
      <c r="F1370" s="16"/>
      <c r="G1370" s="17"/>
      <c r="H1370" s="18"/>
      <c r="I1370" s="26"/>
      <c r="J1370" s="19"/>
      <c r="K1370" s="18"/>
      <c r="L1370" s="18"/>
      <c r="M1370" s="18"/>
      <c r="N1370" s="18"/>
      <c r="S1370" s="18"/>
    </row>
    <row r="1371" spans="5:19" x14ac:dyDescent="0.25">
      <c r="E1371" s="16"/>
      <c r="F1371" s="16"/>
      <c r="G1371" s="17"/>
      <c r="H1371" s="18"/>
      <c r="I1371" s="26"/>
      <c r="J1371" s="19"/>
      <c r="K1371" s="18"/>
      <c r="L1371" s="18"/>
      <c r="M1371" s="18"/>
      <c r="N1371" s="18"/>
      <c r="S1371" s="18"/>
    </row>
    <row r="1372" spans="5:19" x14ac:dyDescent="0.25">
      <c r="E1372" s="16"/>
      <c r="F1372" s="16"/>
      <c r="G1372" s="17"/>
      <c r="H1372" s="18"/>
      <c r="I1372" s="26"/>
      <c r="J1372" s="19"/>
      <c r="K1372" s="18"/>
      <c r="L1372" s="18"/>
      <c r="M1372" s="18"/>
      <c r="N1372" s="18"/>
      <c r="S1372" s="18"/>
    </row>
    <row r="1373" spans="5:19" x14ac:dyDescent="0.25">
      <c r="E1373" s="16"/>
      <c r="F1373" s="16"/>
      <c r="G1373" s="17"/>
      <c r="H1373" s="18"/>
      <c r="I1373" s="26"/>
      <c r="J1373" s="19"/>
      <c r="K1373" s="18"/>
      <c r="L1373" s="18"/>
      <c r="M1373" s="18"/>
      <c r="N1373" s="18"/>
      <c r="S1373" s="18"/>
    </row>
    <row r="1374" spans="5:19" x14ac:dyDescent="0.25">
      <c r="E1374" s="16"/>
      <c r="F1374" s="16"/>
      <c r="G1374" s="17"/>
      <c r="H1374" s="18"/>
      <c r="I1374" s="26"/>
      <c r="J1374" s="19"/>
      <c r="K1374" s="18"/>
      <c r="L1374" s="18"/>
      <c r="M1374" s="18"/>
      <c r="N1374" s="18"/>
      <c r="S1374" s="18"/>
    </row>
    <row r="1375" spans="5:19" x14ac:dyDescent="0.25">
      <c r="E1375" s="16"/>
      <c r="F1375" s="16"/>
      <c r="G1375" s="17"/>
      <c r="H1375" s="18"/>
      <c r="I1375" s="26"/>
      <c r="J1375" s="19"/>
      <c r="K1375" s="18"/>
      <c r="L1375" s="18"/>
      <c r="M1375" s="18"/>
      <c r="N1375" s="18"/>
      <c r="S1375" s="18"/>
    </row>
    <row r="1376" spans="5:19" x14ac:dyDescent="0.25">
      <c r="E1376" s="16"/>
      <c r="F1376" s="16"/>
      <c r="G1376" s="17"/>
      <c r="H1376" s="18"/>
      <c r="I1376" s="26"/>
      <c r="J1376" s="19"/>
      <c r="K1376" s="18"/>
      <c r="L1376" s="18"/>
      <c r="M1376" s="18"/>
      <c r="N1376" s="18"/>
      <c r="S1376" s="18"/>
    </row>
    <row r="1377" spans="5:19" x14ac:dyDescent="0.25">
      <c r="E1377" s="16"/>
      <c r="F1377" s="16"/>
      <c r="G1377" s="17"/>
      <c r="H1377" s="18"/>
      <c r="I1377" s="26"/>
      <c r="J1377" s="19"/>
      <c r="K1377" s="18"/>
      <c r="L1377" s="18"/>
      <c r="M1377" s="18"/>
      <c r="N1377" s="18"/>
      <c r="S1377" s="18"/>
    </row>
    <row r="1378" spans="5:19" x14ac:dyDescent="0.25">
      <c r="E1378" s="16"/>
      <c r="F1378" s="16"/>
      <c r="G1378" s="17"/>
      <c r="H1378" s="18"/>
      <c r="I1378" s="26"/>
      <c r="J1378" s="19"/>
      <c r="K1378" s="18"/>
      <c r="L1378" s="18"/>
      <c r="M1378" s="18"/>
      <c r="N1378" s="18"/>
      <c r="S1378" s="18"/>
    </row>
    <row r="1379" spans="5:19" x14ac:dyDescent="0.25">
      <c r="E1379" s="16"/>
      <c r="F1379" s="16"/>
      <c r="G1379" s="17"/>
      <c r="H1379" s="18"/>
      <c r="I1379" s="26"/>
      <c r="J1379" s="19"/>
      <c r="K1379" s="18"/>
      <c r="L1379" s="18"/>
      <c r="M1379" s="18"/>
      <c r="N1379" s="18"/>
      <c r="S1379" s="18"/>
    </row>
    <row r="1380" spans="5:19" x14ac:dyDescent="0.25">
      <c r="E1380" s="16"/>
      <c r="F1380" s="16"/>
      <c r="G1380" s="17"/>
      <c r="H1380" s="18"/>
      <c r="I1380" s="26"/>
      <c r="J1380" s="19"/>
      <c r="K1380" s="18"/>
      <c r="L1380" s="18"/>
      <c r="M1380" s="18"/>
      <c r="N1380" s="18"/>
      <c r="Q1380" s="18"/>
      <c r="S1380" s="18"/>
    </row>
    <row r="1381" spans="5:19" x14ac:dyDescent="0.25">
      <c r="E1381" s="16"/>
      <c r="F1381" s="16"/>
      <c r="G1381" s="17"/>
      <c r="H1381" s="18"/>
      <c r="I1381" s="26"/>
      <c r="J1381" s="19"/>
      <c r="K1381" s="18"/>
      <c r="L1381" s="18"/>
      <c r="M1381" s="18"/>
      <c r="N1381" s="18"/>
      <c r="S1381" s="18"/>
    </row>
    <row r="1382" spans="5:19" x14ac:dyDescent="0.25">
      <c r="E1382" s="16"/>
      <c r="F1382" s="16"/>
      <c r="G1382" s="17"/>
      <c r="H1382" s="18"/>
      <c r="I1382" s="26"/>
      <c r="J1382" s="19"/>
      <c r="K1382" s="18"/>
      <c r="L1382" s="18"/>
      <c r="M1382" s="18"/>
      <c r="N1382" s="18"/>
      <c r="S1382" s="18"/>
    </row>
    <row r="1383" spans="5:19" x14ac:dyDescent="0.25">
      <c r="E1383" s="16"/>
      <c r="F1383" s="16"/>
      <c r="G1383" s="17"/>
      <c r="H1383" s="18"/>
      <c r="I1383" s="26"/>
      <c r="J1383" s="19"/>
      <c r="K1383" s="18"/>
      <c r="L1383" s="18"/>
      <c r="M1383" s="18"/>
      <c r="N1383" s="18"/>
      <c r="S1383" s="18"/>
    </row>
    <row r="1384" spans="5:19" x14ac:dyDescent="0.25">
      <c r="E1384" s="16"/>
      <c r="F1384" s="16"/>
      <c r="G1384" s="17"/>
      <c r="H1384" s="18"/>
      <c r="I1384" s="26"/>
      <c r="J1384" s="19"/>
      <c r="K1384" s="18"/>
      <c r="L1384" s="18"/>
      <c r="M1384" s="18"/>
      <c r="N1384" s="18"/>
      <c r="S1384" s="18"/>
    </row>
    <row r="1385" spans="5:19" x14ac:dyDescent="0.25">
      <c r="E1385" s="16"/>
      <c r="F1385" s="16"/>
      <c r="G1385" s="17"/>
      <c r="H1385" s="18"/>
      <c r="I1385" s="26"/>
      <c r="J1385" s="19"/>
      <c r="K1385" s="18"/>
      <c r="L1385" s="18"/>
      <c r="M1385" s="18"/>
      <c r="N1385" s="18"/>
      <c r="S1385" s="18"/>
    </row>
    <row r="1386" spans="5:19" x14ac:dyDescent="0.25">
      <c r="E1386" s="16"/>
      <c r="F1386" s="16"/>
      <c r="G1386" s="17"/>
      <c r="H1386" s="18"/>
      <c r="I1386" s="26"/>
      <c r="J1386" s="19"/>
      <c r="K1386" s="18"/>
      <c r="L1386" s="18"/>
      <c r="M1386" s="18"/>
      <c r="N1386" s="18"/>
      <c r="S1386" s="18"/>
    </row>
    <row r="1387" spans="5:19" x14ac:dyDescent="0.25">
      <c r="E1387" s="16"/>
      <c r="F1387" s="16"/>
      <c r="G1387" s="17"/>
      <c r="H1387" s="18"/>
      <c r="I1387" s="26"/>
      <c r="J1387" s="19"/>
      <c r="K1387" s="18"/>
      <c r="L1387" s="18"/>
      <c r="M1387" s="18"/>
      <c r="N1387" s="18"/>
      <c r="S1387" s="18"/>
    </row>
    <row r="1388" spans="5:19" x14ac:dyDescent="0.25">
      <c r="E1388" s="16"/>
      <c r="F1388" s="16"/>
      <c r="G1388" s="17"/>
      <c r="H1388" s="18"/>
      <c r="I1388" s="26"/>
      <c r="J1388" s="19"/>
      <c r="K1388" s="18"/>
      <c r="L1388" s="18"/>
      <c r="M1388" s="18"/>
      <c r="N1388" s="18"/>
      <c r="S1388" s="18"/>
    </row>
    <row r="1389" spans="5:19" x14ac:dyDescent="0.25">
      <c r="E1389" s="16"/>
      <c r="F1389" s="16"/>
      <c r="G1389" s="17"/>
      <c r="H1389" s="18"/>
      <c r="I1389" s="26"/>
      <c r="J1389" s="19"/>
      <c r="K1389" s="18"/>
      <c r="L1389" s="18"/>
      <c r="M1389" s="18"/>
      <c r="N1389" s="18"/>
      <c r="S1389" s="18"/>
    </row>
    <row r="1390" spans="5:19" x14ac:dyDescent="0.25">
      <c r="E1390" s="16"/>
      <c r="F1390" s="16"/>
      <c r="G1390" s="17"/>
      <c r="H1390" s="18"/>
      <c r="I1390" s="26"/>
      <c r="J1390" s="19"/>
      <c r="K1390" s="18"/>
      <c r="L1390" s="18"/>
      <c r="M1390" s="18"/>
      <c r="N1390" s="18"/>
      <c r="S1390" s="18"/>
    </row>
    <row r="1391" spans="5:19" x14ac:dyDescent="0.25">
      <c r="E1391" s="16"/>
      <c r="F1391" s="16"/>
      <c r="G1391" s="17"/>
      <c r="H1391" s="18"/>
      <c r="I1391" s="26"/>
      <c r="J1391" s="19"/>
      <c r="K1391" s="18"/>
      <c r="L1391" s="18"/>
      <c r="M1391" s="18"/>
      <c r="N1391" s="18"/>
      <c r="S1391" s="18"/>
    </row>
    <row r="1392" spans="5:19" x14ac:dyDescent="0.25">
      <c r="E1392" s="16"/>
      <c r="F1392" s="16"/>
      <c r="G1392" s="17"/>
      <c r="H1392" s="18"/>
      <c r="I1392" s="26"/>
      <c r="J1392" s="19"/>
      <c r="K1392" s="18"/>
      <c r="L1392" s="18"/>
      <c r="M1392" s="18"/>
      <c r="N1392" s="18"/>
      <c r="S1392" s="18"/>
    </row>
    <row r="1393" spans="5:19" x14ac:dyDescent="0.25">
      <c r="E1393" s="16"/>
      <c r="F1393" s="16"/>
      <c r="G1393" s="17"/>
      <c r="H1393" s="18"/>
      <c r="I1393" s="26"/>
      <c r="J1393" s="19"/>
      <c r="K1393" s="18"/>
      <c r="L1393" s="18"/>
      <c r="M1393" s="18"/>
      <c r="N1393" s="18"/>
      <c r="S1393" s="18"/>
    </row>
    <row r="1394" spans="5:19" x14ac:dyDescent="0.25">
      <c r="E1394" s="16"/>
      <c r="F1394" s="16"/>
      <c r="G1394" s="17"/>
      <c r="H1394" s="18"/>
      <c r="I1394" s="26"/>
      <c r="J1394" s="19"/>
      <c r="K1394" s="18"/>
      <c r="L1394" s="18"/>
      <c r="M1394" s="18"/>
      <c r="N1394" s="18"/>
      <c r="S1394" s="18"/>
    </row>
    <row r="1395" spans="5:19" x14ac:dyDescent="0.25">
      <c r="E1395" s="16"/>
      <c r="F1395" s="16"/>
      <c r="G1395" s="17"/>
      <c r="H1395" s="18"/>
      <c r="I1395" s="26"/>
      <c r="J1395" s="19"/>
      <c r="K1395" s="18"/>
      <c r="L1395" s="18"/>
      <c r="M1395" s="18"/>
      <c r="N1395" s="18"/>
      <c r="S1395" s="18"/>
    </row>
    <row r="1396" spans="5:19" x14ac:dyDescent="0.25">
      <c r="E1396" s="16"/>
      <c r="F1396" s="16"/>
      <c r="G1396" s="17"/>
      <c r="H1396" s="18"/>
      <c r="I1396" s="26"/>
      <c r="J1396" s="19"/>
      <c r="K1396" s="18"/>
      <c r="L1396" s="18"/>
      <c r="M1396" s="18"/>
      <c r="N1396" s="18"/>
      <c r="S1396" s="18"/>
    </row>
    <row r="1397" spans="5:19" x14ac:dyDescent="0.25">
      <c r="E1397" s="16"/>
      <c r="F1397" s="16"/>
      <c r="G1397" s="17"/>
      <c r="H1397" s="18"/>
      <c r="I1397" s="26"/>
      <c r="J1397" s="19"/>
      <c r="K1397" s="18"/>
      <c r="L1397" s="18"/>
      <c r="M1397" s="18"/>
      <c r="N1397" s="18"/>
      <c r="S1397" s="18"/>
    </row>
    <row r="1398" spans="5:19" x14ac:dyDescent="0.25">
      <c r="E1398" s="16"/>
      <c r="F1398" s="16"/>
      <c r="G1398" s="17"/>
      <c r="H1398" s="18"/>
      <c r="I1398" s="26"/>
      <c r="J1398" s="19"/>
      <c r="K1398" s="18"/>
      <c r="L1398" s="18"/>
      <c r="M1398" s="18"/>
      <c r="N1398" s="18"/>
      <c r="S1398" s="18"/>
    </row>
    <row r="1399" spans="5:19" x14ac:dyDescent="0.25">
      <c r="E1399" s="16"/>
      <c r="F1399" s="16"/>
      <c r="G1399" s="17"/>
      <c r="H1399" s="18"/>
      <c r="I1399" s="26"/>
      <c r="J1399" s="19"/>
      <c r="K1399" s="18"/>
      <c r="L1399" s="18"/>
      <c r="M1399" s="18"/>
      <c r="N1399" s="18"/>
      <c r="S1399" s="18"/>
    </row>
    <row r="1400" spans="5:19" x14ac:dyDescent="0.25">
      <c r="E1400" s="16"/>
      <c r="F1400" s="16"/>
      <c r="G1400" s="17"/>
      <c r="H1400" s="18"/>
      <c r="I1400" s="26"/>
      <c r="J1400" s="19"/>
      <c r="K1400" s="18"/>
      <c r="L1400" s="18"/>
      <c r="M1400" s="18"/>
      <c r="N1400" s="18"/>
      <c r="S1400" s="18"/>
    </row>
    <row r="1401" spans="5:19" x14ac:dyDescent="0.25">
      <c r="E1401" s="16"/>
      <c r="F1401" s="16"/>
      <c r="G1401" s="17"/>
      <c r="H1401" s="18"/>
      <c r="I1401" s="26"/>
      <c r="J1401" s="19"/>
      <c r="K1401" s="18"/>
      <c r="L1401" s="18"/>
      <c r="M1401" s="18"/>
      <c r="N1401" s="18"/>
      <c r="S1401" s="18"/>
    </row>
    <row r="1402" spans="5:19" x14ac:dyDescent="0.25">
      <c r="E1402" s="16"/>
      <c r="F1402" s="16"/>
      <c r="G1402" s="17"/>
      <c r="H1402" s="18"/>
      <c r="I1402" s="26"/>
      <c r="J1402" s="19"/>
      <c r="K1402" s="18"/>
      <c r="L1402" s="18"/>
      <c r="M1402" s="18"/>
      <c r="N1402" s="18"/>
      <c r="S1402" s="18"/>
    </row>
    <row r="1403" spans="5:19" x14ac:dyDescent="0.25">
      <c r="E1403" s="16"/>
      <c r="F1403" s="16"/>
      <c r="G1403" s="17"/>
      <c r="H1403" s="18"/>
      <c r="I1403" s="26"/>
      <c r="J1403" s="19"/>
      <c r="K1403" s="18"/>
      <c r="L1403" s="18"/>
      <c r="M1403" s="18"/>
      <c r="N1403" s="18"/>
      <c r="S1403" s="18"/>
    </row>
    <row r="1404" spans="5:19" x14ac:dyDescent="0.25">
      <c r="E1404" s="16"/>
      <c r="F1404" s="16"/>
      <c r="G1404" s="17"/>
      <c r="H1404" s="18"/>
      <c r="I1404" s="26"/>
      <c r="J1404" s="19"/>
      <c r="K1404" s="18"/>
      <c r="L1404" s="18"/>
      <c r="M1404" s="18"/>
      <c r="N1404" s="18"/>
      <c r="S1404" s="18"/>
    </row>
    <row r="1405" spans="5:19" x14ac:dyDescent="0.25">
      <c r="E1405" s="16"/>
      <c r="F1405" s="16"/>
      <c r="G1405" s="17"/>
      <c r="H1405" s="18"/>
      <c r="I1405" s="26"/>
      <c r="J1405" s="19"/>
      <c r="K1405" s="18"/>
      <c r="L1405" s="18"/>
      <c r="M1405" s="18"/>
      <c r="N1405" s="18"/>
      <c r="S1405" s="18"/>
    </row>
    <row r="1406" spans="5:19" x14ac:dyDescent="0.25">
      <c r="E1406" s="16"/>
      <c r="F1406" s="16"/>
      <c r="G1406" s="17"/>
      <c r="H1406" s="18"/>
      <c r="I1406" s="26"/>
      <c r="J1406" s="19"/>
      <c r="K1406" s="18"/>
      <c r="L1406" s="18"/>
      <c r="M1406" s="18"/>
      <c r="N1406" s="18"/>
      <c r="S1406" s="18"/>
    </row>
    <row r="1407" spans="5:19" x14ac:dyDescent="0.25">
      <c r="E1407" s="16"/>
      <c r="F1407" s="16"/>
      <c r="G1407" s="17"/>
      <c r="H1407" s="18"/>
      <c r="I1407" s="26"/>
      <c r="J1407" s="19"/>
      <c r="K1407" s="18"/>
      <c r="L1407" s="18"/>
      <c r="M1407" s="18"/>
      <c r="N1407" s="18"/>
      <c r="S1407" s="18"/>
    </row>
    <row r="1408" spans="5:19" x14ac:dyDescent="0.25">
      <c r="E1408" s="16"/>
      <c r="F1408" s="16"/>
      <c r="G1408" s="17"/>
      <c r="H1408" s="18"/>
      <c r="I1408" s="26"/>
      <c r="J1408" s="19"/>
      <c r="K1408" s="18"/>
      <c r="L1408" s="18"/>
      <c r="M1408" s="18"/>
      <c r="N1408" s="18"/>
      <c r="S1408" s="18"/>
    </row>
    <row r="1409" spans="5:19" x14ac:dyDescent="0.25">
      <c r="E1409" s="16"/>
      <c r="F1409" s="16"/>
      <c r="G1409" s="17"/>
      <c r="H1409" s="18"/>
      <c r="I1409" s="26"/>
      <c r="J1409" s="19"/>
      <c r="K1409" s="18"/>
      <c r="L1409" s="18"/>
      <c r="M1409" s="18"/>
      <c r="N1409" s="18"/>
      <c r="Q1409" s="18"/>
      <c r="S1409" s="18"/>
    </row>
    <row r="1410" spans="5:19" x14ac:dyDescent="0.25">
      <c r="E1410" s="16"/>
      <c r="F1410" s="16"/>
      <c r="G1410" s="17"/>
      <c r="H1410" s="18"/>
      <c r="I1410" s="26"/>
      <c r="J1410" s="19"/>
      <c r="K1410" s="18"/>
      <c r="L1410" s="18"/>
      <c r="M1410" s="18"/>
      <c r="N1410" s="18"/>
      <c r="S1410" s="18"/>
    </row>
    <row r="1411" spans="5:19" x14ac:dyDescent="0.25">
      <c r="E1411" s="16"/>
      <c r="F1411" s="16"/>
      <c r="G1411" s="17"/>
      <c r="H1411" s="18"/>
      <c r="I1411" s="26"/>
      <c r="J1411" s="19"/>
      <c r="K1411" s="18"/>
      <c r="L1411" s="18"/>
      <c r="M1411" s="18"/>
      <c r="N1411" s="18"/>
      <c r="S1411" s="18"/>
    </row>
    <row r="1412" spans="5:19" x14ac:dyDescent="0.25">
      <c r="E1412" s="16"/>
      <c r="F1412" s="16"/>
      <c r="G1412" s="17"/>
      <c r="H1412" s="18"/>
      <c r="I1412" s="26"/>
      <c r="J1412" s="19"/>
      <c r="K1412" s="18"/>
      <c r="L1412" s="18"/>
      <c r="M1412" s="18"/>
      <c r="N1412" s="18"/>
      <c r="S1412" s="18"/>
    </row>
    <row r="1413" spans="5:19" x14ac:dyDescent="0.25">
      <c r="E1413" s="16"/>
      <c r="F1413" s="16"/>
      <c r="G1413" s="17"/>
      <c r="H1413" s="18"/>
      <c r="I1413" s="26"/>
      <c r="J1413" s="19"/>
      <c r="K1413" s="18"/>
      <c r="L1413" s="18"/>
      <c r="M1413" s="18"/>
      <c r="N1413" s="18"/>
      <c r="S1413" s="18"/>
    </row>
    <row r="1414" spans="5:19" x14ac:dyDescent="0.25">
      <c r="E1414" s="16"/>
      <c r="F1414" s="16"/>
      <c r="G1414" s="17"/>
      <c r="H1414" s="18"/>
      <c r="I1414" s="26"/>
      <c r="J1414" s="19"/>
      <c r="K1414" s="18"/>
      <c r="L1414" s="18"/>
      <c r="M1414" s="18"/>
      <c r="N1414" s="18"/>
      <c r="S1414" s="18"/>
    </row>
    <row r="1415" spans="5:19" x14ac:dyDescent="0.25">
      <c r="E1415" s="16"/>
      <c r="F1415" s="16"/>
      <c r="G1415" s="17"/>
      <c r="H1415" s="18"/>
      <c r="I1415" s="26"/>
      <c r="J1415" s="19"/>
      <c r="K1415" s="18"/>
      <c r="L1415" s="18"/>
      <c r="M1415" s="18"/>
      <c r="N1415" s="18"/>
      <c r="S1415" s="18"/>
    </row>
    <row r="1416" spans="5:19" x14ac:dyDescent="0.25">
      <c r="E1416" s="16"/>
      <c r="F1416" s="16"/>
      <c r="G1416" s="17"/>
      <c r="H1416" s="18"/>
      <c r="I1416" s="26"/>
      <c r="J1416" s="19"/>
      <c r="K1416" s="18"/>
      <c r="L1416" s="18"/>
      <c r="M1416" s="18"/>
      <c r="N1416" s="18"/>
      <c r="S1416" s="18"/>
    </row>
    <row r="1417" spans="5:19" x14ac:dyDescent="0.25">
      <c r="E1417" s="16"/>
      <c r="F1417" s="16"/>
      <c r="G1417" s="17"/>
      <c r="H1417" s="18"/>
      <c r="I1417" s="26"/>
      <c r="J1417" s="19"/>
      <c r="K1417" s="18"/>
      <c r="L1417" s="18"/>
      <c r="M1417" s="18"/>
      <c r="N1417" s="18"/>
      <c r="S1417" s="18"/>
    </row>
    <row r="1418" spans="5:19" x14ac:dyDescent="0.25">
      <c r="E1418" s="16"/>
      <c r="F1418" s="16"/>
      <c r="G1418" s="17"/>
      <c r="H1418" s="18"/>
      <c r="I1418" s="26"/>
      <c r="J1418" s="19"/>
      <c r="K1418" s="18"/>
      <c r="L1418" s="18"/>
      <c r="M1418" s="18"/>
      <c r="N1418" s="18"/>
      <c r="S1418" s="18"/>
    </row>
    <row r="1419" spans="5:19" x14ac:dyDescent="0.25">
      <c r="E1419" s="16"/>
      <c r="F1419" s="16"/>
      <c r="G1419" s="17"/>
      <c r="H1419" s="18"/>
      <c r="I1419" s="26"/>
      <c r="J1419" s="19"/>
      <c r="K1419" s="18"/>
      <c r="L1419" s="18"/>
      <c r="M1419" s="18"/>
      <c r="N1419" s="18"/>
      <c r="S1419" s="18"/>
    </row>
    <row r="1420" spans="5:19" x14ac:dyDescent="0.25">
      <c r="E1420" s="16"/>
      <c r="F1420" s="16"/>
      <c r="G1420" s="17"/>
      <c r="H1420" s="18"/>
      <c r="I1420" s="26"/>
      <c r="J1420" s="19"/>
      <c r="K1420" s="18"/>
      <c r="L1420" s="18"/>
      <c r="M1420" s="18"/>
      <c r="N1420" s="18"/>
      <c r="S1420" s="18"/>
    </row>
    <row r="1421" spans="5:19" x14ac:dyDescent="0.25">
      <c r="E1421" s="16"/>
      <c r="F1421" s="16"/>
      <c r="G1421" s="17"/>
      <c r="H1421" s="18"/>
      <c r="I1421" s="26"/>
      <c r="J1421" s="19"/>
      <c r="K1421" s="18"/>
      <c r="L1421" s="18"/>
      <c r="M1421" s="18"/>
      <c r="N1421" s="18"/>
      <c r="S1421" s="18"/>
    </row>
    <row r="1422" spans="5:19" x14ac:dyDescent="0.25">
      <c r="E1422" s="16"/>
      <c r="F1422" s="16"/>
      <c r="G1422" s="17"/>
      <c r="H1422" s="18"/>
      <c r="I1422" s="26"/>
      <c r="J1422" s="19"/>
      <c r="K1422" s="18"/>
      <c r="L1422" s="18"/>
      <c r="M1422" s="18"/>
      <c r="N1422" s="18"/>
      <c r="S1422" s="18"/>
    </row>
    <row r="1423" spans="5:19" x14ac:dyDescent="0.25">
      <c r="E1423" s="16"/>
      <c r="F1423" s="16"/>
      <c r="G1423" s="17"/>
      <c r="H1423" s="18"/>
      <c r="I1423" s="26"/>
      <c r="J1423" s="19"/>
      <c r="K1423" s="18"/>
      <c r="L1423" s="18"/>
      <c r="M1423" s="18"/>
      <c r="N1423" s="18"/>
      <c r="S1423" s="18"/>
    </row>
    <row r="1424" spans="5:19" x14ac:dyDescent="0.25">
      <c r="E1424" s="16"/>
      <c r="F1424" s="16"/>
      <c r="G1424" s="17"/>
      <c r="H1424" s="18"/>
      <c r="I1424" s="26"/>
      <c r="J1424" s="19"/>
      <c r="K1424" s="18"/>
      <c r="L1424" s="18"/>
      <c r="M1424" s="18"/>
      <c r="N1424" s="18"/>
      <c r="S1424" s="18"/>
    </row>
    <row r="1425" spans="5:19" x14ac:dyDescent="0.25">
      <c r="E1425" s="16"/>
      <c r="F1425" s="16"/>
      <c r="G1425" s="17"/>
      <c r="H1425" s="18"/>
      <c r="I1425" s="26"/>
      <c r="J1425" s="19"/>
      <c r="K1425" s="18"/>
      <c r="L1425" s="18"/>
      <c r="M1425" s="18"/>
      <c r="N1425" s="18"/>
      <c r="S1425" s="18"/>
    </row>
    <row r="1426" spans="5:19" x14ac:dyDescent="0.25">
      <c r="E1426" s="16"/>
      <c r="F1426" s="16"/>
      <c r="G1426" s="17"/>
      <c r="H1426" s="18"/>
      <c r="I1426" s="26"/>
      <c r="J1426" s="19"/>
      <c r="K1426" s="18"/>
      <c r="L1426" s="18"/>
      <c r="M1426" s="18"/>
      <c r="N1426" s="18"/>
      <c r="S1426" s="18"/>
    </row>
    <row r="1427" spans="5:19" x14ac:dyDescent="0.25">
      <c r="E1427" s="16"/>
      <c r="F1427" s="16"/>
      <c r="G1427" s="17"/>
      <c r="H1427" s="18"/>
      <c r="I1427" s="26"/>
      <c r="J1427" s="19"/>
      <c r="K1427" s="18"/>
      <c r="L1427" s="18"/>
      <c r="M1427" s="18"/>
      <c r="N1427" s="18"/>
      <c r="S1427" s="18"/>
    </row>
    <row r="1428" spans="5:19" x14ac:dyDescent="0.25">
      <c r="E1428" s="16"/>
      <c r="F1428" s="16"/>
      <c r="G1428" s="17"/>
      <c r="H1428" s="18"/>
      <c r="I1428" s="26"/>
      <c r="J1428" s="19"/>
      <c r="K1428" s="18"/>
      <c r="L1428" s="18"/>
      <c r="M1428" s="18"/>
      <c r="N1428" s="18"/>
      <c r="S1428" s="18"/>
    </row>
    <row r="1429" spans="5:19" x14ac:dyDescent="0.25">
      <c r="E1429" s="16"/>
      <c r="F1429" s="16"/>
      <c r="G1429" s="17"/>
      <c r="H1429" s="18"/>
      <c r="I1429" s="26"/>
      <c r="J1429" s="19"/>
      <c r="K1429" s="18"/>
      <c r="L1429" s="18"/>
      <c r="M1429" s="18"/>
      <c r="N1429" s="18"/>
      <c r="S1429" s="18"/>
    </row>
    <row r="1430" spans="5:19" x14ac:dyDescent="0.25">
      <c r="E1430" s="16"/>
      <c r="F1430" s="16"/>
      <c r="G1430" s="17"/>
      <c r="H1430" s="18"/>
      <c r="I1430" s="26"/>
      <c r="J1430" s="19"/>
      <c r="K1430" s="18"/>
      <c r="L1430" s="18"/>
      <c r="M1430" s="18"/>
      <c r="N1430" s="18"/>
      <c r="S1430" s="18"/>
    </row>
    <row r="1431" spans="5:19" x14ac:dyDescent="0.25">
      <c r="E1431" s="16"/>
      <c r="F1431" s="16"/>
      <c r="G1431" s="17"/>
      <c r="H1431" s="18"/>
      <c r="I1431" s="26"/>
      <c r="J1431" s="19"/>
      <c r="K1431" s="18"/>
      <c r="L1431" s="18"/>
      <c r="M1431" s="18"/>
      <c r="N1431" s="18"/>
      <c r="S1431" s="18"/>
    </row>
    <row r="1432" spans="5:19" x14ac:dyDescent="0.25">
      <c r="E1432" s="16"/>
      <c r="F1432" s="16"/>
      <c r="G1432" s="17"/>
      <c r="H1432" s="18"/>
      <c r="I1432" s="26"/>
      <c r="J1432" s="19"/>
      <c r="K1432" s="18"/>
      <c r="L1432" s="18"/>
      <c r="M1432" s="18"/>
      <c r="N1432" s="18"/>
      <c r="S1432" s="18"/>
    </row>
    <row r="1433" spans="5:19" x14ac:dyDescent="0.25">
      <c r="E1433" s="16"/>
      <c r="F1433" s="16"/>
      <c r="G1433" s="17"/>
      <c r="H1433" s="18"/>
      <c r="I1433" s="26"/>
      <c r="J1433" s="19"/>
      <c r="K1433" s="18"/>
      <c r="L1433" s="18"/>
      <c r="M1433" s="18"/>
      <c r="N1433" s="18"/>
      <c r="S1433" s="18"/>
    </row>
    <row r="1434" spans="5:19" x14ac:dyDescent="0.25">
      <c r="E1434" s="16"/>
      <c r="F1434" s="16"/>
      <c r="G1434" s="17"/>
      <c r="H1434" s="18"/>
      <c r="I1434" s="26"/>
      <c r="J1434" s="19"/>
      <c r="K1434" s="18"/>
      <c r="L1434" s="18"/>
      <c r="M1434" s="18"/>
      <c r="N1434" s="18"/>
      <c r="S1434" s="18"/>
    </row>
    <row r="1435" spans="5:19" x14ac:dyDescent="0.25">
      <c r="E1435" s="16"/>
      <c r="F1435" s="16"/>
      <c r="G1435" s="17"/>
      <c r="H1435" s="18"/>
      <c r="I1435" s="26"/>
      <c r="J1435" s="19"/>
      <c r="K1435" s="18"/>
      <c r="L1435" s="18"/>
      <c r="M1435" s="18"/>
      <c r="N1435" s="18"/>
      <c r="S1435" s="18"/>
    </row>
    <row r="1436" spans="5:19" x14ac:dyDescent="0.25">
      <c r="E1436" s="16"/>
      <c r="F1436" s="16"/>
      <c r="G1436" s="17"/>
      <c r="H1436" s="18"/>
      <c r="I1436" s="26"/>
      <c r="J1436" s="19"/>
      <c r="K1436" s="18"/>
      <c r="L1436" s="18"/>
      <c r="M1436" s="18"/>
      <c r="N1436" s="18"/>
      <c r="S1436" s="18"/>
    </row>
    <row r="1437" spans="5:19" x14ac:dyDescent="0.25">
      <c r="E1437" s="16"/>
      <c r="F1437" s="16"/>
      <c r="G1437" s="17"/>
      <c r="H1437" s="18"/>
      <c r="I1437" s="26"/>
      <c r="J1437" s="19"/>
      <c r="K1437" s="18"/>
      <c r="L1437" s="18"/>
      <c r="M1437" s="18"/>
      <c r="N1437" s="18"/>
      <c r="S1437" s="18"/>
    </row>
    <row r="1438" spans="5:19" x14ac:dyDescent="0.25">
      <c r="E1438" s="16"/>
      <c r="F1438" s="16"/>
      <c r="G1438" s="17"/>
      <c r="H1438" s="18"/>
      <c r="I1438" s="26"/>
      <c r="J1438" s="19"/>
      <c r="K1438" s="18"/>
      <c r="L1438" s="18"/>
      <c r="M1438" s="18"/>
      <c r="N1438" s="18"/>
      <c r="S1438" s="18"/>
    </row>
    <row r="1439" spans="5:19" x14ac:dyDescent="0.25">
      <c r="E1439" s="16"/>
      <c r="F1439" s="16"/>
      <c r="G1439" s="17"/>
      <c r="H1439" s="18"/>
      <c r="I1439" s="26"/>
      <c r="J1439" s="19"/>
      <c r="K1439" s="18"/>
      <c r="L1439" s="18"/>
      <c r="M1439" s="18"/>
      <c r="N1439" s="18"/>
      <c r="S1439" s="18"/>
    </row>
    <row r="1440" spans="5:19" x14ac:dyDescent="0.25">
      <c r="E1440" s="16"/>
      <c r="F1440" s="16"/>
      <c r="G1440" s="17"/>
      <c r="H1440" s="18"/>
      <c r="I1440" s="26"/>
      <c r="J1440" s="19"/>
      <c r="K1440" s="18"/>
      <c r="L1440" s="18"/>
      <c r="M1440" s="18"/>
      <c r="N1440" s="18"/>
      <c r="S1440" s="18"/>
    </row>
    <row r="1441" spans="5:19" x14ac:dyDescent="0.25">
      <c r="E1441" s="16"/>
      <c r="F1441" s="16"/>
      <c r="G1441" s="17"/>
      <c r="H1441" s="18"/>
      <c r="I1441" s="26"/>
      <c r="J1441" s="19"/>
      <c r="K1441" s="18"/>
      <c r="L1441" s="18"/>
      <c r="M1441" s="18"/>
      <c r="N1441" s="18"/>
      <c r="S1441" s="18"/>
    </row>
    <row r="1442" spans="5:19" x14ac:dyDescent="0.25">
      <c r="E1442" s="16"/>
      <c r="F1442" s="16"/>
      <c r="G1442" s="17"/>
      <c r="H1442" s="18"/>
      <c r="I1442" s="26"/>
      <c r="J1442" s="19"/>
      <c r="K1442" s="18"/>
      <c r="L1442" s="18"/>
      <c r="M1442" s="18"/>
      <c r="N1442" s="18"/>
      <c r="S1442" s="18"/>
    </row>
    <row r="1443" spans="5:19" x14ac:dyDescent="0.25">
      <c r="E1443" s="16"/>
      <c r="F1443" s="16"/>
      <c r="G1443" s="17"/>
      <c r="H1443" s="18"/>
      <c r="I1443" s="26"/>
      <c r="J1443" s="19"/>
      <c r="K1443" s="18"/>
      <c r="L1443" s="18"/>
      <c r="M1443" s="18"/>
      <c r="N1443" s="18"/>
      <c r="S1443" s="18"/>
    </row>
    <row r="1444" spans="5:19" x14ac:dyDescent="0.25">
      <c r="E1444" s="16"/>
      <c r="F1444" s="16"/>
      <c r="G1444" s="17"/>
      <c r="H1444" s="18"/>
      <c r="I1444" s="26"/>
      <c r="J1444" s="19"/>
      <c r="K1444" s="18"/>
      <c r="L1444" s="18"/>
      <c r="M1444" s="18"/>
      <c r="N1444" s="18"/>
      <c r="S1444" s="18"/>
    </row>
    <row r="1445" spans="5:19" x14ac:dyDescent="0.25">
      <c r="E1445" s="16"/>
      <c r="F1445" s="16"/>
      <c r="G1445" s="17"/>
      <c r="H1445" s="18"/>
      <c r="I1445" s="26"/>
      <c r="J1445" s="19"/>
      <c r="K1445" s="18"/>
      <c r="L1445" s="18"/>
      <c r="M1445" s="18"/>
      <c r="N1445" s="18"/>
      <c r="S1445" s="18"/>
    </row>
    <row r="1446" spans="5:19" x14ac:dyDescent="0.25">
      <c r="E1446" s="16"/>
      <c r="F1446" s="16"/>
      <c r="G1446" s="17"/>
      <c r="H1446" s="18"/>
      <c r="I1446" s="26"/>
      <c r="J1446" s="19"/>
      <c r="K1446" s="18"/>
      <c r="L1446" s="18"/>
      <c r="M1446" s="18"/>
      <c r="N1446" s="18"/>
      <c r="S1446" s="18"/>
    </row>
    <row r="1447" spans="5:19" x14ac:dyDescent="0.25">
      <c r="E1447" s="16"/>
      <c r="F1447" s="16"/>
      <c r="G1447" s="17"/>
      <c r="H1447" s="18"/>
      <c r="I1447" s="26"/>
      <c r="J1447" s="19"/>
      <c r="K1447" s="18"/>
      <c r="L1447" s="18"/>
      <c r="M1447" s="18"/>
      <c r="N1447" s="18"/>
      <c r="S1447" s="18"/>
    </row>
    <row r="1448" spans="5:19" x14ac:dyDescent="0.25">
      <c r="E1448" s="16"/>
      <c r="F1448" s="16"/>
      <c r="G1448" s="17"/>
      <c r="H1448" s="18"/>
      <c r="I1448" s="26"/>
      <c r="J1448" s="19"/>
      <c r="K1448" s="18"/>
      <c r="L1448" s="18"/>
      <c r="M1448" s="18"/>
      <c r="N1448" s="18"/>
      <c r="S1448" s="18"/>
    </row>
    <row r="1449" spans="5:19" x14ac:dyDescent="0.25">
      <c r="E1449" s="16"/>
      <c r="F1449" s="16"/>
      <c r="G1449" s="17"/>
      <c r="H1449" s="18"/>
      <c r="I1449" s="26"/>
      <c r="J1449" s="19"/>
      <c r="K1449" s="18"/>
      <c r="L1449" s="18"/>
      <c r="M1449" s="18"/>
      <c r="N1449" s="18"/>
      <c r="S1449" s="18"/>
    </row>
    <row r="1450" spans="5:19" x14ac:dyDescent="0.25">
      <c r="E1450" s="16"/>
      <c r="F1450" s="16"/>
      <c r="G1450" s="17"/>
      <c r="H1450" s="18"/>
      <c r="I1450" s="26"/>
      <c r="J1450" s="19"/>
      <c r="K1450" s="18"/>
      <c r="L1450" s="18"/>
      <c r="M1450" s="18"/>
      <c r="N1450" s="18"/>
      <c r="S1450" s="18"/>
    </row>
    <row r="1451" spans="5:19" x14ac:dyDescent="0.25">
      <c r="E1451" s="16"/>
      <c r="F1451" s="16"/>
      <c r="G1451" s="17"/>
      <c r="H1451" s="18"/>
      <c r="I1451" s="26"/>
      <c r="J1451" s="19"/>
      <c r="K1451" s="18"/>
      <c r="L1451" s="18"/>
      <c r="M1451" s="18"/>
      <c r="N1451" s="18"/>
      <c r="S1451" s="18"/>
    </row>
    <row r="1452" spans="5:19" x14ac:dyDescent="0.25">
      <c r="E1452" s="16"/>
      <c r="F1452" s="16"/>
      <c r="G1452" s="17"/>
      <c r="H1452" s="18"/>
      <c r="I1452" s="26"/>
      <c r="J1452" s="19"/>
      <c r="K1452" s="18"/>
      <c r="L1452" s="18"/>
      <c r="M1452" s="18"/>
      <c r="N1452" s="18"/>
      <c r="S1452" s="18"/>
    </row>
    <row r="1453" spans="5:19" x14ac:dyDescent="0.25">
      <c r="E1453" s="16"/>
      <c r="F1453" s="16"/>
      <c r="G1453" s="17"/>
      <c r="H1453" s="18"/>
      <c r="I1453" s="26"/>
      <c r="J1453" s="19"/>
      <c r="K1453" s="18"/>
      <c r="L1453" s="18"/>
      <c r="M1453" s="18"/>
      <c r="N1453" s="18"/>
      <c r="S1453" s="18"/>
    </row>
    <row r="1454" spans="5:19" x14ac:dyDescent="0.25">
      <c r="E1454" s="16"/>
      <c r="F1454" s="16"/>
      <c r="G1454" s="17"/>
      <c r="H1454" s="18"/>
      <c r="I1454" s="26"/>
      <c r="J1454" s="19"/>
      <c r="K1454" s="18"/>
      <c r="L1454" s="18"/>
      <c r="M1454" s="18"/>
      <c r="N1454" s="18"/>
      <c r="S1454" s="18"/>
    </row>
    <row r="1455" spans="5:19" x14ac:dyDescent="0.25">
      <c r="E1455" s="16"/>
      <c r="F1455" s="16"/>
      <c r="G1455" s="17"/>
      <c r="H1455" s="18"/>
      <c r="I1455" s="26"/>
      <c r="J1455" s="19"/>
      <c r="K1455" s="18"/>
      <c r="L1455" s="18"/>
      <c r="M1455" s="18"/>
      <c r="N1455" s="18"/>
      <c r="S1455" s="18"/>
    </row>
    <row r="1456" spans="5:19" x14ac:dyDescent="0.25">
      <c r="E1456" s="16"/>
      <c r="F1456" s="16"/>
      <c r="G1456" s="17"/>
      <c r="H1456" s="18"/>
      <c r="I1456" s="26"/>
      <c r="J1456" s="19"/>
      <c r="K1456" s="18"/>
      <c r="L1456" s="18"/>
      <c r="M1456" s="18"/>
      <c r="N1456" s="18"/>
      <c r="S1456" s="18"/>
    </row>
    <row r="1457" spans="5:19" x14ac:dyDescent="0.25">
      <c r="E1457" s="16"/>
      <c r="F1457" s="16"/>
      <c r="G1457" s="17"/>
      <c r="H1457" s="18"/>
      <c r="I1457" s="26"/>
      <c r="J1457" s="19"/>
      <c r="K1457" s="18"/>
      <c r="L1457" s="18"/>
      <c r="M1457" s="18"/>
      <c r="N1457" s="18"/>
      <c r="S1457" s="18"/>
    </row>
    <row r="1458" spans="5:19" x14ac:dyDescent="0.25">
      <c r="E1458" s="16"/>
      <c r="F1458" s="16"/>
      <c r="G1458" s="17"/>
      <c r="H1458" s="18"/>
      <c r="I1458" s="26"/>
      <c r="J1458" s="19"/>
      <c r="K1458" s="18"/>
      <c r="L1458" s="18"/>
      <c r="M1458" s="18"/>
      <c r="N1458" s="18"/>
      <c r="S1458" s="18"/>
    </row>
    <row r="1459" spans="5:19" x14ac:dyDescent="0.25">
      <c r="E1459" s="16"/>
      <c r="F1459" s="16"/>
      <c r="G1459" s="17"/>
      <c r="H1459" s="18"/>
      <c r="I1459" s="26"/>
      <c r="J1459" s="19"/>
      <c r="K1459" s="18"/>
      <c r="L1459" s="18"/>
      <c r="M1459" s="18"/>
      <c r="N1459" s="18"/>
      <c r="S1459" s="18"/>
    </row>
    <row r="1460" spans="5:19" x14ac:dyDescent="0.25">
      <c r="E1460" s="16"/>
      <c r="F1460" s="16"/>
      <c r="G1460" s="17"/>
      <c r="H1460" s="18"/>
      <c r="I1460" s="26"/>
      <c r="J1460" s="19"/>
      <c r="K1460" s="18"/>
      <c r="L1460" s="18"/>
      <c r="M1460" s="18"/>
      <c r="N1460" s="18"/>
      <c r="S1460" s="18"/>
    </row>
    <row r="1461" spans="5:19" x14ac:dyDescent="0.25">
      <c r="E1461" s="16"/>
      <c r="F1461" s="16"/>
      <c r="G1461" s="17"/>
      <c r="H1461" s="18"/>
      <c r="I1461" s="26"/>
      <c r="J1461" s="19"/>
      <c r="K1461" s="18"/>
      <c r="L1461" s="18"/>
      <c r="M1461" s="18"/>
      <c r="N1461" s="18"/>
      <c r="S1461" s="18"/>
    </row>
    <row r="1462" spans="5:19" x14ac:dyDescent="0.25">
      <c r="E1462" s="16"/>
      <c r="F1462" s="16"/>
      <c r="G1462" s="17"/>
      <c r="H1462" s="18"/>
      <c r="I1462" s="26"/>
      <c r="J1462" s="19"/>
      <c r="K1462" s="18"/>
      <c r="L1462" s="18"/>
      <c r="M1462" s="18"/>
      <c r="N1462" s="18"/>
      <c r="S1462" s="18"/>
    </row>
    <row r="1463" spans="5:19" x14ac:dyDescent="0.25">
      <c r="E1463" s="16"/>
      <c r="F1463" s="16"/>
      <c r="G1463" s="17"/>
      <c r="H1463" s="18"/>
      <c r="I1463" s="26"/>
      <c r="J1463" s="19"/>
      <c r="K1463" s="18"/>
      <c r="L1463" s="18"/>
      <c r="M1463" s="18"/>
      <c r="N1463" s="18"/>
      <c r="S1463" s="18"/>
    </row>
    <row r="1464" spans="5:19" x14ac:dyDescent="0.25">
      <c r="E1464" s="16"/>
      <c r="F1464" s="16"/>
      <c r="G1464" s="17"/>
      <c r="H1464" s="18"/>
      <c r="I1464" s="26"/>
      <c r="J1464" s="19"/>
      <c r="K1464" s="18"/>
      <c r="L1464" s="18"/>
      <c r="M1464" s="18"/>
      <c r="N1464" s="18"/>
      <c r="S1464" s="18"/>
    </row>
    <row r="1465" spans="5:19" x14ac:dyDescent="0.25">
      <c r="E1465" s="16"/>
      <c r="F1465" s="16"/>
      <c r="G1465" s="17"/>
      <c r="H1465" s="18"/>
      <c r="I1465" s="26"/>
      <c r="J1465" s="19"/>
      <c r="K1465" s="18"/>
      <c r="L1465" s="18"/>
      <c r="M1465" s="18"/>
      <c r="N1465" s="18"/>
      <c r="S1465" s="18"/>
    </row>
    <row r="1466" spans="5:19" x14ac:dyDescent="0.25">
      <c r="E1466" s="16"/>
      <c r="F1466" s="16"/>
      <c r="G1466" s="17"/>
      <c r="H1466" s="18"/>
      <c r="I1466" s="26"/>
      <c r="J1466" s="19"/>
      <c r="K1466" s="18"/>
      <c r="L1466" s="18"/>
      <c r="M1466" s="18"/>
      <c r="N1466" s="18"/>
      <c r="S1466" s="18"/>
    </row>
    <row r="1467" spans="5:19" x14ac:dyDescent="0.25">
      <c r="E1467" s="16"/>
      <c r="F1467" s="16"/>
      <c r="G1467" s="17"/>
      <c r="H1467" s="18"/>
      <c r="I1467" s="26"/>
      <c r="J1467" s="19"/>
      <c r="K1467" s="18"/>
      <c r="L1467" s="18"/>
      <c r="M1467" s="18"/>
      <c r="N1467" s="18"/>
      <c r="S1467" s="18"/>
    </row>
    <row r="1468" spans="5:19" x14ac:dyDescent="0.25">
      <c r="E1468" s="16"/>
      <c r="F1468" s="16"/>
      <c r="G1468" s="17"/>
      <c r="H1468" s="18"/>
      <c r="I1468" s="26"/>
      <c r="J1468" s="19"/>
      <c r="K1468" s="18"/>
      <c r="L1468" s="18"/>
      <c r="M1468" s="18"/>
      <c r="N1468" s="18"/>
      <c r="S1468" s="18"/>
    </row>
    <row r="1469" spans="5:19" x14ac:dyDescent="0.25">
      <c r="E1469" s="16"/>
      <c r="F1469" s="16"/>
      <c r="G1469" s="17"/>
      <c r="H1469" s="18"/>
      <c r="I1469" s="26"/>
      <c r="J1469" s="19"/>
      <c r="K1469" s="18"/>
      <c r="L1469" s="18"/>
      <c r="M1469" s="18"/>
      <c r="N1469" s="18"/>
      <c r="S1469" s="18"/>
    </row>
    <row r="1470" spans="5:19" x14ac:dyDescent="0.25">
      <c r="E1470" s="16"/>
      <c r="F1470" s="16"/>
      <c r="G1470" s="17"/>
      <c r="H1470" s="18"/>
      <c r="I1470" s="26"/>
      <c r="J1470" s="19"/>
      <c r="K1470" s="18"/>
      <c r="L1470" s="18"/>
      <c r="M1470" s="18"/>
      <c r="N1470" s="18"/>
      <c r="S1470" s="18"/>
    </row>
    <row r="1471" spans="5:19" x14ac:dyDescent="0.25">
      <c r="E1471" s="16"/>
      <c r="F1471" s="16"/>
      <c r="G1471" s="17"/>
      <c r="H1471" s="18"/>
      <c r="I1471" s="26"/>
      <c r="J1471" s="19"/>
      <c r="K1471" s="18"/>
      <c r="L1471" s="18"/>
      <c r="M1471" s="18"/>
      <c r="N1471" s="18"/>
      <c r="S1471" s="18"/>
    </row>
    <row r="1472" spans="5:19" x14ac:dyDescent="0.25">
      <c r="E1472" s="16"/>
      <c r="F1472" s="16"/>
      <c r="G1472" s="17"/>
      <c r="H1472" s="18"/>
      <c r="I1472" s="26"/>
      <c r="J1472" s="19"/>
      <c r="K1472" s="18"/>
      <c r="L1472" s="18"/>
      <c r="M1472" s="18"/>
      <c r="N1472" s="18"/>
      <c r="S1472" s="18"/>
    </row>
    <row r="1473" spans="5:19" x14ac:dyDescent="0.25">
      <c r="E1473" s="16"/>
      <c r="F1473" s="16"/>
      <c r="G1473" s="17"/>
      <c r="H1473" s="18"/>
      <c r="I1473" s="26"/>
      <c r="J1473" s="19"/>
      <c r="K1473" s="18"/>
      <c r="L1473" s="18"/>
      <c r="M1473" s="18"/>
      <c r="N1473" s="18"/>
      <c r="S1473" s="18"/>
    </row>
    <row r="1474" spans="5:19" x14ac:dyDescent="0.25">
      <c r="E1474" s="16"/>
      <c r="F1474" s="16"/>
      <c r="G1474" s="17"/>
      <c r="H1474" s="18"/>
      <c r="I1474" s="26"/>
      <c r="J1474" s="19"/>
      <c r="K1474" s="18"/>
      <c r="L1474" s="18"/>
      <c r="M1474" s="18"/>
      <c r="N1474" s="18"/>
      <c r="S1474" s="18"/>
    </row>
    <row r="1475" spans="5:19" x14ac:dyDescent="0.25">
      <c r="E1475" s="16"/>
      <c r="F1475" s="16"/>
      <c r="G1475" s="17"/>
      <c r="H1475" s="18"/>
      <c r="I1475" s="26"/>
      <c r="J1475" s="19"/>
      <c r="K1475" s="18"/>
      <c r="L1475" s="18"/>
      <c r="M1475" s="18"/>
      <c r="N1475" s="18"/>
      <c r="S1475" s="18"/>
    </row>
    <row r="1476" spans="5:19" x14ac:dyDescent="0.25">
      <c r="E1476" s="16"/>
      <c r="F1476" s="16"/>
      <c r="G1476" s="17"/>
      <c r="H1476" s="18"/>
      <c r="I1476" s="26"/>
      <c r="J1476" s="19"/>
      <c r="K1476" s="18"/>
      <c r="L1476" s="18"/>
      <c r="M1476" s="18"/>
      <c r="N1476" s="18"/>
      <c r="S1476" s="18"/>
    </row>
    <row r="1477" spans="5:19" x14ac:dyDescent="0.25">
      <c r="E1477" s="16"/>
      <c r="F1477" s="16"/>
      <c r="G1477" s="17"/>
      <c r="H1477" s="18"/>
      <c r="I1477" s="26"/>
      <c r="J1477" s="19"/>
      <c r="K1477" s="18"/>
      <c r="L1477" s="18"/>
      <c r="M1477" s="18"/>
      <c r="N1477" s="18"/>
      <c r="S1477" s="18"/>
    </row>
    <row r="1478" spans="5:19" x14ac:dyDescent="0.25">
      <c r="E1478" s="16"/>
      <c r="F1478" s="16"/>
      <c r="G1478" s="17"/>
      <c r="H1478" s="18"/>
      <c r="I1478" s="26"/>
      <c r="J1478" s="19"/>
      <c r="K1478" s="18"/>
      <c r="L1478" s="18"/>
      <c r="M1478" s="18"/>
      <c r="N1478" s="18"/>
      <c r="S1478" s="18"/>
    </row>
    <row r="1479" spans="5:19" x14ac:dyDescent="0.25">
      <c r="E1479" s="16"/>
      <c r="F1479" s="16"/>
      <c r="G1479" s="17"/>
      <c r="H1479" s="18"/>
      <c r="I1479" s="26"/>
      <c r="J1479" s="19"/>
      <c r="K1479" s="18"/>
      <c r="L1479" s="18"/>
      <c r="M1479" s="18"/>
      <c r="N1479" s="18"/>
      <c r="S1479" s="18"/>
    </row>
    <row r="1480" spans="5:19" x14ac:dyDescent="0.25">
      <c r="E1480" s="16"/>
      <c r="F1480" s="16"/>
      <c r="G1480" s="17"/>
      <c r="H1480" s="18"/>
      <c r="I1480" s="26"/>
      <c r="J1480" s="19"/>
      <c r="K1480" s="18"/>
      <c r="L1480" s="18"/>
      <c r="M1480" s="18"/>
      <c r="N1480" s="18"/>
      <c r="S1480" s="18"/>
    </row>
    <row r="1481" spans="5:19" x14ac:dyDescent="0.25">
      <c r="E1481" s="16"/>
      <c r="F1481" s="16"/>
      <c r="G1481" s="17"/>
      <c r="H1481" s="18"/>
      <c r="I1481" s="26"/>
      <c r="J1481" s="19"/>
      <c r="K1481" s="18"/>
      <c r="L1481" s="18"/>
      <c r="M1481" s="18"/>
      <c r="N1481" s="18"/>
      <c r="S1481" s="18"/>
    </row>
    <row r="1482" spans="5:19" x14ac:dyDescent="0.25">
      <c r="E1482" s="16"/>
      <c r="F1482" s="16"/>
      <c r="G1482" s="17"/>
      <c r="H1482" s="18"/>
      <c r="I1482" s="26"/>
      <c r="J1482" s="19"/>
      <c r="K1482" s="18"/>
      <c r="L1482" s="18"/>
      <c r="M1482" s="18"/>
      <c r="N1482" s="18"/>
      <c r="S1482" s="18"/>
    </row>
    <row r="1483" spans="5:19" x14ac:dyDescent="0.25">
      <c r="E1483" s="16"/>
      <c r="F1483" s="16"/>
      <c r="G1483" s="17"/>
      <c r="H1483" s="18"/>
      <c r="I1483" s="26"/>
      <c r="J1483" s="19"/>
      <c r="K1483" s="18"/>
      <c r="L1483" s="18"/>
      <c r="M1483" s="18"/>
      <c r="N1483" s="18"/>
      <c r="S1483" s="18"/>
    </row>
    <row r="1484" spans="5:19" x14ac:dyDescent="0.25">
      <c r="E1484" s="16"/>
      <c r="F1484" s="16"/>
      <c r="G1484" s="17"/>
      <c r="H1484" s="18"/>
      <c r="I1484" s="26"/>
      <c r="J1484" s="19"/>
      <c r="K1484" s="18"/>
      <c r="L1484" s="18"/>
      <c r="M1484" s="18"/>
      <c r="N1484" s="18"/>
      <c r="S1484" s="18"/>
    </row>
    <row r="1485" spans="5:19" x14ac:dyDescent="0.25">
      <c r="E1485" s="16"/>
      <c r="F1485" s="16"/>
      <c r="G1485" s="17"/>
      <c r="H1485" s="18"/>
      <c r="I1485" s="26"/>
      <c r="J1485" s="19"/>
      <c r="K1485" s="18"/>
      <c r="L1485" s="18"/>
      <c r="M1485" s="18"/>
      <c r="N1485" s="18"/>
      <c r="P1485" s="18"/>
      <c r="R1485" s="18"/>
      <c r="S1485" s="18"/>
    </row>
    <row r="1486" spans="5:19" x14ac:dyDescent="0.25">
      <c r="E1486" s="16"/>
      <c r="F1486" s="16"/>
      <c r="G1486" s="17"/>
      <c r="H1486" s="18"/>
      <c r="I1486" s="26"/>
      <c r="J1486" s="19"/>
      <c r="K1486" s="18"/>
      <c r="L1486" s="18"/>
      <c r="M1486" s="18"/>
      <c r="N1486" s="18"/>
      <c r="P1486" s="18"/>
      <c r="R1486" s="18"/>
      <c r="S1486" s="18"/>
    </row>
    <row r="1487" spans="5:19" x14ac:dyDescent="0.25">
      <c r="E1487" s="16"/>
      <c r="F1487" s="16"/>
      <c r="G1487" s="17"/>
      <c r="H1487" s="18"/>
      <c r="I1487" s="26"/>
      <c r="J1487" s="19"/>
      <c r="K1487" s="18"/>
      <c r="L1487" s="18"/>
      <c r="M1487" s="18"/>
      <c r="N1487" s="18"/>
      <c r="S1487" s="18"/>
    </row>
    <row r="1488" spans="5:19" x14ac:dyDescent="0.25">
      <c r="E1488" s="16"/>
      <c r="F1488" s="16"/>
      <c r="G1488" s="17"/>
      <c r="H1488" s="18"/>
      <c r="I1488" s="26"/>
      <c r="J1488" s="19"/>
      <c r="K1488" s="18"/>
      <c r="L1488" s="18"/>
      <c r="M1488" s="18"/>
      <c r="N1488" s="18"/>
      <c r="S1488" s="18"/>
    </row>
    <row r="1489" spans="5:19" x14ac:dyDescent="0.25">
      <c r="E1489" s="16"/>
      <c r="F1489" s="16"/>
      <c r="G1489" s="17"/>
      <c r="H1489" s="18"/>
      <c r="I1489" s="26"/>
      <c r="J1489" s="19"/>
      <c r="K1489" s="18"/>
      <c r="L1489" s="18"/>
      <c r="M1489" s="18"/>
      <c r="N1489" s="18"/>
      <c r="S1489" s="18"/>
    </row>
    <row r="1490" spans="5:19" x14ac:dyDescent="0.25">
      <c r="E1490" s="16"/>
      <c r="F1490" s="16"/>
      <c r="G1490" s="17"/>
      <c r="H1490" s="18"/>
      <c r="I1490" s="26"/>
      <c r="J1490" s="19"/>
      <c r="K1490" s="18"/>
      <c r="L1490" s="18"/>
      <c r="M1490" s="18"/>
      <c r="N1490" s="18"/>
      <c r="S1490" s="18"/>
    </row>
    <row r="1491" spans="5:19" x14ac:dyDescent="0.25">
      <c r="E1491" s="16"/>
      <c r="F1491" s="16"/>
      <c r="G1491" s="17"/>
      <c r="H1491" s="18"/>
      <c r="I1491" s="26"/>
      <c r="J1491" s="19"/>
      <c r="K1491" s="18"/>
      <c r="L1491" s="18"/>
      <c r="M1491" s="18"/>
      <c r="N1491" s="18"/>
      <c r="S1491" s="18"/>
    </row>
    <row r="1492" spans="5:19" x14ac:dyDescent="0.25">
      <c r="E1492" s="16"/>
      <c r="F1492" s="16"/>
      <c r="G1492" s="17"/>
      <c r="H1492" s="18"/>
      <c r="I1492" s="26"/>
      <c r="J1492" s="19"/>
      <c r="K1492" s="18"/>
      <c r="L1492" s="18"/>
      <c r="M1492" s="18"/>
      <c r="N1492" s="18"/>
      <c r="S1492" s="18"/>
    </row>
    <row r="1493" spans="5:19" x14ac:dyDescent="0.25">
      <c r="E1493" s="16"/>
      <c r="F1493" s="16"/>
      <c r="G1493" s="17"/>
      <c r="H1493" s="18"/>
      <c r="I1493" s="26"/>
      <c r="J1493" s="19"/>
      <c r="K1493" s="18"/>
      <c r="L1493" s="18"/>
      <c r="M1493" s="18"/>
      <c r="N1493" s="18"/>
      <c r="S1493" s="18"/>
    </row>
    <row r="1494" spans="5:19" x14ac:dyDescent="0.25">
      <c r="E1494" s="16"/>
      <c r="F1494" s="16"/>
      <c r="G1494" s="17"/>
      <c r="H1494" s="18"/>
      <c r="I1494" s="26"/>
      <c r="J1494" s="19"/>
      <c r="K1494" s="18"/>
      <c r="L1494" s="18"/>
      <c r="M1494" s="18"/>
      <c r="N1494" s="18"/>
      <c r="S1494" s="18"/>
    </row>
    <row r="1495" spans="5:19" x14ac:dyDescent="0.25">
      <c r="E1495" s="16"/>
      <c r="F1495" s="16"/>
      <c r="G1495" s="17"/>
      <c r="H1495" s="18"/>
      <c r="I1495" s="26"/>
      <c r="J1495" s="19"/>
      <c r="K1495" s="18"/>
      <c r="L1495" s="18"/>
      <c r="M1495" s="18"/>
      <c r="N1495" s="18"/>
      <c r="S1495" s="18"/>
    </row>
    <row r="1496" spans="5:19" x14ac:dyDescent="0.25">
      <c r="E1496" s="16"/>
      <c r="F1496" s="16"/>
      <c r="G1496" s="17"/>
      <c r="H1496" s="18"/>
      <c r="I1496" s="26"/>
      <c r="J1496" s="19"/>
      <c r="K1496" s="18"/>
      <c r="L1496" s="18"/>
      <c r="M1496" s="18"/>
      <c r="N1496" s="18"/>
      <c r="Q1496" s="18"/>
      <c r="S1496" s="18"/>
    </row>
    <row r="1497" spans="5:19" x14ac:dyDescent="0.25">
      <c r="E1497" s="16"/>
      <c r="F1497" s="16"/>
      <c r="G1497" s="17"/>
      <c r="H1497" s="18"/>
      <c r="I1497" s="26"/>
      <c r="J1497" s="19"/>
      <c r="K1497" s="18"/>
      <c r="L1497" s="18"/>
      <c r="M1497" s="18"/>
      <c r="N1497" s="18"/>
      <c r="S1497" s="18"/>
    </row>
    <row r="1498" spans="5:19" x14ac:dyDescent="0.25">
      <c r="E1498" s="16"/>
      <c r="F1498" s="16"/>
      <c r="G1498" s="17"/>
      <c r="H1498" s="18"/>
      <c r="I1498" s="26"/>
      <c r="J1498" s="19"/>
      <c r="K1498" s="18"/>
      <c r="L1498" s="18"/>
      <c r="M1498" s="18"/>
      <c r="N1498" s="18"/>
      <c r="S1498" s="18"/>
    </row>
    <row r="1499" spans="5:19" x14ac:dyDescent="0.25">
      <c r="E1499" s="16"/>
      <c r="F1499" s="16"/>
      <c r="G1499" s="17"/>
      <c r="H1499" s="18"/>
      <c r="I1499" s="26"/>
      <c r="J1499" s="19"/>
      <c r="K1499" s="18"/>
      <c r="L1499" s="18"/>
      <c r="M1499" s="18"/>
      <c r="N1499" s="18"/>
      <c r="S1499" s="18"/>
    </row>
    <row r="1500" spans="5:19" x14ac:dyDescent="0.25">
      <c r="E1500" s="16"/>
      <c r="F1500" s="16"/>
      <c r="G1500" s="17"/>
      <c r="H1500" s="18"/>
      <c r="I1500" s="26"/>
      <c r="J1500" s="19"/>
      <c r="K1500" s="18"/>
      <c r="L1500" s="18"/>
      <c r="M1500" s="18"/>
      <c r="N1500" s="18"/>
      <c r="S1500" s="18"/>
    </row>
    <row r="1501" spans="5:19" x14ac:dyDescent="0.25">
      <c r="E1501" s="16"/>
      <c r="F1501" s="16"/>
      <c r="G1501" s="17"/>
      <c r="H1501" s="18"/>
      <c r="I1501" s="26"/>
      <c r="J1501" s="19"/>
      <c r="K1501" s="18"/>
      <c r="L1501" s="18"/>
      <c r="M1501" s="18"/>
      <c r="N1501" s="18"/>
      <c r="S1501" s="18"/>
    </row>
    <row r="1502" spans="5:19" x14ac:dyDescent="0.25">
      <c r="E1502" s="16"/>
      <c r="F1502" s="16"/>
      <c r="G1502" s="17"/>
      <c r="H1502" s="18"/>
      <c r="I1502" s="26"/>
      <c r="J1502" s="19"/>
      <c r="K1502" s="18"/>
      <c r="L1502" s="18"/>
      <c r="M1502" s="18"/>
      <c r="N1502" s="18"/>
      <c r="S1502" s="18"/>
    </row>
    <row r="1503" spans="5:19" x14ac:dyDescent="0.25">
      <c r="E1503" s="16"/>
      <c r="F1503" s="16"/>
      <c r="G1503" s="17"/>
      <c r="H1503" s="18"/>
      <c r="I1503" s="26"/>
      <c r="J1503" s="19"/>
      <c r="K1503" s="18"/>
      <c r="L1503" s="18"/>
      <c r="M1503" s="18"/>
      <c r="N1503" s="18"/>
      <c r="S1503" s="18"/>
    </row>
    <row r="1504" spans="5:19" x14ac:dyDescent="0.25">
      <c r="E1504" s="16"/>
      <c r="F1504" s="16"/>
      <c r="G1504" s="17"/>
      <c r="H1504" s="18"/>
      <c r="I1504" s="26"/>
      <c r="J1504" s="19"/>
      <c r="K1504" s="18"/>
      <c r="L1504" s="18"/>
      <c r="M1504" s="18"/>
      <c r="N1504" s="18"/>
      <c r="S1504" s="18"/>
    </row>
    <row r="1505" spans="5:19" x14ac:dyDescent="0.25">
      <c r="E1505" s="16"/>
      <c r="F1505" s="16"/>
      <c r="G1505" s="17"/>
      <c r="H1505" s="18"/>
      <c r="I1505" s="26"/>
      <c r="J1505" s="19"/>
      <c r="K1505" s="18"/>
      <c r="L1505" s="18"/>
      <c r="M1505" s="18"/>
      <c r="N1505" s="18"/>
      <c r="S1505" s="18"/>
    </row>
    <row r="1506" spans="5:19" x14ac:dyDescent="0.25">
      <c r="E1506" s="16"/>
      <c r="F1506" s="16"/>
      <c r="G1506" s="17"/>
      <c r="H1506" s="18"/>
      <c r="I1506" s="26"/>
      <c r="J1506" s="19"/>
      <c r="K1506" s="18"/>
      <c r="L1506" s="18"/>
      <c r="M1506" s="18"/>
      <c r="N1506" s="18"/>
      <c r="S1506" s="18"/>
    </row>
    <row r="1507" spans="5:19" x14ac:dyDescent="0.25">
      <c r="E1507" s="16"/>
      <c r="F1507" s="16"/>
      <c r="G1507" s="17"/>
      <c r="H1507" s="18"/>
      <c r="I1507" s="26"/>
      <c r="J1507" s="19"/>
      <c r="K1507" s="18"/>
      <c r="L1507" s="18"/>
      <c r="M1507" s="18"/>
      <c r="N1507" s="18"/>
      <c r="S1507" s="18"/>
    </row>
    <row r="1508" spans="5:19" x14ac:dyDescent="0.25">
      <c r="E1508" s="16"/>
      <c r="F1508" s="16"/>
      <c r="G1508" s="17"/>
      <c r="H1508" s="18"/>
      <c r="I1508" s="26"/>
      <c r="J1508" s="19"/>
      <c r="K1508" s="18"/>
      <c r="L1508" s="18"/>
      <c r="M1508" s="18"/>
      <c r="N1508" s="18"/>
      <c r="S1508" s="18"/>
    </row>
    <row r="1509" spans="5:19" x14ac:dyDescent="0.25">
      <c r="E1509" s="16"/>
      <c r="F1509" s="16"/>
      <c r="G1509" s="17"/>
      <c r="H1509" s="18"/>
      <c r="I1509" s="26"/>
      <c r="J1509" s="19"/>
      <c r="K1509" s="18"/>
      <c r="L1509" s="18"/>
      <c r="M1509" s="18"/>
      <c r="N1509" s="18"/>
      <c r="S1509" s="18"/>
    </row>
    <row r="1510" spans="5:19" x14ac:dyDescent="0.25">
      <c r="E1510" s="16"/>
      <c r="F1510" s="16"/>
      <c r="G1510" s="17"/>
      <c r="H1510" s="18"/>
      <c r="I1510" s="26"/>
      <c r="J1510" s="19"/>
      <c r="K1510" s="18"/>
      <c r="L1510" s="18"/>
      <c r="M1510" s="18"/>
      <c r="N1510" s="18"/>
      <c r="S1510" s="18"/>
    </row>
    <row r="1511" spans="5:19" x14ac:dyDescent="0.25">
      <c r="E1511" s="16"/>
      <c r="F1511" s="16"/>
      <c r="G1511" s="17"/>
      <c r="H1511" s="18"/>
      <c r="I1511" s="26"/>
      <c r="J1511" s="19"/>
      <c r="K1511" s="18"/>
      <c r="L1511" s="18"/>
      <c r="M1511" s="18"/>
      <c r="N1511" s="18"/>
      <c r="S1511" s="18"/>
    </row>
    <row r="1512" spans="5:19" x14ac:dyDescent="0.25">
      <c r="E1512" s="16"/>
      <c r="F1512" s="16"/>
      <c r="G1512" s="17"/>
      <c r="H1512" s="18"/>
      <c r="I1512" s="26"/>
      <c r="J1512" s="19"/>
      <c r="K1512" s="18"/>
      <c r="L1512" s="18"/>
      <c r="M1512" s="18"/>
      <c r="N1512" s="18"/>
      <c r="S1512" s="18"/>
    </row>
    <row r="1513" spans="5:19" x14ac:dyDescent="0.25">
      <c r="E1513" s="16"/>
      <c r="F1513" s="16"/>
      <c r="G1513" s="17"/>
      <c r="H1513" s="18"/>
      <c r="I1513" s="26"/>
      <c r="J1513" s="19"/>
      <c r="K1513" s="18"/>
      <c r="L1513" s="18"/>
      <c r="M1513" s="18"/>
      <c r="N1513" s="18"/>
      <c r="S1513" s="18"/>
    </row>
    <row r="1514" spans="5:19" x14ac:dyDescent="0.25">
      <c r="E1514" s="16"/>
      <c r="F1514" s="16"/>
      <c r="G1514" s="17"/>
      <c r="H1514" s="18"/>
      <c r="I1514" s="26"/>
      <c r="J1514" s="19"/>
      <c r="K1514" s="18"/>
      <c r="L1514" s="18"/>
      <c r="M1514" s="18"/>
      <c r="N1514" s="18"/>
      <c r="S1514" s="18"/>
    </row>
    <row r="1515" spans="5:19" x14ac:dyDescent="0.25">
      <c r="E1515" s="16"/>
      <c r="F1515" s="16"/>
      <c r="G1515" s="17"/>
      <c r="H1515" s="18"/>
      <c r="I1515" s="26"/>
      <c r="J1515" s="19"/>
      <c r="K1515" s="18"/>
      <c r="L1515" s="18"/>
      <c r="M1515" s="18"/>
      <c r="N1515" s="18"/>
      <c r="S1515" s="18"/>
    </row>
    <row r="1516" spans="5:19" x14ac:dyDescent="0.25">
      <c r="E1516" s="16"/>
      <c r="F1516" s="16"/>
      <c r="G1516" s="17"/>
      <c r="H1516" s="18"/>
      <c r="I1516" s="26"/>
      <c r="J1516" s="19"/>
      <c r="K1516" s="18"/>
      <c r="L1516" s="18"/>
      <c r="M1516" s="18"/>
      <c r="N1516" s="18"/>
      <c r="S1516" s="18"/>
    </row>
    <row r="1517" spans="5:19" x14ac:dyDescent="0.25">
      <c r="E1517" s="16"/>
      <c r="F1517" s="16"/>
      <c r="G1517" s="17"/>
      <c r="H1517" s="18"/>
      <c r="I1517" s="26"/>
      <c r="J1517" s="19"/>
      <c r="K1517" s="18"/>
      <c r="L1517" s="18"/>
      <c r="M1517" s="18"/>
      <c r="N1517" s="18"/>
      <c r="S1517" s="18"/>
    </row>
    <row r="1518" spans="5:19" x14ac:dyDescent="0.25">
      <c r="E1518" s="16"/>
      <c r="F1518" s="16"/>
      <c r="G1518" s="17"/>
      <c r="H1518" s="18"/>
      <c r="I1518" s="26"/>
      <c r="J1518" s="19"/>
      <c r="K1518" s="18"/>
      <c r="L1518" s="18"/>
      <c r="M1518" s="18"/>
      <c r="N1518" s="18"/>
      <c r="S1518" s="18"/>
    </row>
    <row r="1519" spans="5:19" x14ac:dyDescent="0.25">
      <c r="E1519" s="16"/>
      <c r="F1519" s="16"/>
      <c r="G1519" s="17"/>
      <c r="H1519" s="18"/>
      <c r="I1519" s="26"/>
      <c r="J1519" s="19"/>
      <c r="K1519" s="18"/>
      <c r="L1519" s="18"/>
      <c r="M1519" s="18"/>
      <c r="N1519" s="18"/>
      <c r="S1519" s="18"/>
    </row>
    <row r="1520" spans="5:19" x14ac:dyDescent="0.25">
      <c r="E1520" s="16"/>
      <c r="F1520" s="16"/>
      <c r="G1520" s="17"/>
      <c r="H1520" s="18"/>
      <c r="I1520" s="26"/>
      <c r="J1520" s="19"/>
      <c r="K1520" s="18"/>
      <c r="L1520" s="18"/>
      <c r="M1520" s="18"/>
      <c r="N1520" s="18"/>
      <c r="S1520" s="18"/>
    </row>
    <row r="1521" spans="5:19" x14ac:dyDescent="0.25">
      <c r="E1521" s="16"/>
      <c r="F1521" s="16"/>
      <c r="G1521" s="17"/>
      <c r="H1521" s="18"/>
      <c r="I1521" s="26"/>
      <c r="J1521" s="19"/>
      <c r="K1521" s="18"/>
      <c r="L1521" s="18"/>
      <c r="M1521" s="18"/>
      <c r="N1521" s="18"/>
      <c r="S1521" s="18"/>
    </row>
    <row r="1522" spans="5:19" x14ac:dyDescent="0.25">
      <c r="E1522" s="16"/>
      <c r="F1522" s="16"/>
      <c r="G1522" s="17"/>
      <c r="H1522" s="18"/>
      <c r="I1522" s="26"/>
      <c r="J1522" s="19"/>
      <c r="K1522" s="18"/>
      <c r="L1522" s="18"/>
      <c r="M1522" s="18"/>
      <c r="N1522" s="18"/>
      <c r="S1522" s="18"/>
    </row>
    <row r="1523" spans="5:19" x14ac:dyDescent="0.25">
      <c r="E1523" s="16"/>
      <c r="F1523" s="16"/>
      <c r="G1523" s="17"/>
      <c r="H1523" s="18"/>
      <c r="I1523" s="26"/>
      <c r="J1523" s="19"/>
      <c r="K1523" s="18"/>
      <c r="L1523" s="18"/>
      <c r="M1523" s="18"/>
      <c r="N1523" s="18"/>
      <c r="S1523" s="18"/>
    </row>
    <row r="1524" spans="5:19" x14ac:dyDescent="0.25">
      <c r="E1524" s="16"/>
      <c r="F1524" s="16"/>
      <c r="G1524" s="17"/>
      <c r="H1524" s="18"/>
      <c r="I1524" s="26"/>
      <c r="J1524" s="19"/>
      <c r="K1524" s="18"/>
      <c r="L1524" s="18"/>
      <c r="M1524" s="18"/>
      <c r="N1524" s="18"/>
      <c r="S1524" s="18"/>
    </row>
    <row r="1525" spans="5:19" x14ac:dyDescent="0.25">
      <c r="E1525" s="16"/>
      <c r="F1525" s="16"/>
      <c r="G1525" s="17"/>
      <c r="H1525" s="18"/>
      <c r="I1525" s="26"/>
      <c r="J1525" s="19"/>
      <c r="K1525" s="18"/>
      <c r="L1525" s="18"/>
      <c r="M1525" s="18"/>
      <c r="N1525" s="18"/>
      <c r="S1525" s="18"/>
    </row>
    <row r="1526" spans="5:19" x14ac:dyDescent="0.25">
      <c r="E1526" s="16"/>
      <c r="F1526" s="16"/>
      <c r="G1526" s="17"/>
      <c r="H1526" s="18"/>
      <c r="I1526" s="26"/>
      <c r="J1526" s="19"/>
      <c r="K1526" s="18"/>
      <c r="L1526" s="18"/>
      <c r="M1526" s="18"/>
      <c r="N1526" s="18"/>
      <c r="S1526" s="18"/>
    </row>
    <row r="1527" spans="5:19" x14ac:dyDescent="0.25">
      <c r="E1527" s="16"/>
      <c r="F1527" s="16"/>
      <c r="G1527" s="17"/>
      <c r="H1527" s="18"/>
      <c r="I1527" s="26"/>
      <c r="J1527" s="19"/>
      <c r="K1527" s="18"/>
      <c r="L1527" s="18"/>
      <c r="M1527" s="18"/>
      <c r="N1527" s="18"/>
      <c r="S1527" s="18"/>
    </row>
    <row r="1528" spans="5:19" x14ac:dyDescent="0.25">
      <c r="E1528" s="16"/>
      <c r="F1528" s="16"/>
      <c r="G1528" s="17"/>
      <c r="H1528" s="18"/>
      <c r="I1528" s="26"/>
      <c r="J1528" s="19"/>
      <c r="K1528" s="18"/>
      <c r="L1528" s="18"/>
      <c r="M1528" s="18"/>
      <c r="N1528" s="18"/>
      <c r="S1528" s="18"/>
    </row>
    <row r="1529" spans="5:19" x14ac:dyDescent="0.25">
      <c r="E1529" s="16"/>
      <c r="F1529" s="16"/>
      <c r="G1529" s="17"/>
      <c r="H1529" s="18"/>
      <c r="I1529" s="26"/>
      <c r="J1529" s="19"/>
      <c r="K1529" s="18"/>
      <c r="L1529" s="18"/>
      <c r="M1529" s="18"/>
      <c r="N1529" s="18"/>
      <c r="S1529" s="18"/>
    </row>
    <row r="1530" spans="5:19" x14ac:dyDescent="0.25">
      <c r="E1530" s="16"/>
      <c r="F1530" s="16"/>
      <c r="G1530" s="17"/>
      <c r="H1530" s="18"/>
      <c r="I1530" s="26"/>
      <c r="J1530" s="19"/>
      <c r="K1530" s="18"/>
      <c r="L1530" s="18"/>
      <c r="M1530" s="18"/>
      <c r="N1530" s="18"/>
      <c r="S1530" s="18"/>
    </row>
    <row r="1531" spans="5:19" x14ac:dyDescent="0.25">
      <c r="E1531" s="16"/>
      <c r="F1531" s="16"/>
      <c r="G1531" s="17"/>
      <c r="H1531" s="18"/>
      <c r="I1531" s="26"/>
      <c r="J1531" s="19"/>
      <c r="K1531" s="18"/>
      <c r="L1531" s="18"/>
      <c r="M1531" s="18"/>
      <c r="N1531" s="18"/>
      <c r="S1531" s="18"/>
    </row>
    <row r="1532" spans="5:19" x14ac:dyDescent="0.25">
      <c r="E1532" s="16"/>
      <c r="F1532" s="16"/>
      <c r="G1532" s="17"/>
      <c r="H1532" s="18"/>
      <c r="I1532" s="26"/>
      <c r="J1532" s="19"/>
      <c r="K1532" s="18"/>
      <c r="L1532" s="18"/>
      <c r="M1532" s="18"/>
      <c r="N1532" s="18"/>
      <c r="S1532" s="18"/>
    </row>
    <row r="1533" spans="5:19" x14ac:dyDescent="0.25">
      <c r="E1533" s="16"/>
      <c r="F1533" s="16"/>
      <c r="G1533" s="17"/>
      <c r="H1533" s="18"/>
      <c r="I1533" s="26"/>
      <c r="J1533" s="19"/>
      <c r="K1533" s="18"/>
      <c r="L1533" s="18"/>
      <c r="M1533" s="18"/>
      <c r="N1533" s="18"/>
      <c r="S1533" s="18"/>
    </row>
    <row r="1534" spans="5:19" x14ac:dyDescent="0.25">
      <c r="E1534" s="16"/>
      <c r="F1534" s="16"/>
      <c r="G1534" s="17"/>
      <c r="H1534" s="18"/>
      <c r="I1534" s="26"/>
      <c r="J1534" s="19"/>
      <c r="K1534" s="18"/>
      <c r="L1534" s="18"/>
      <c r="M1534" s="18"/>
      <c r="N1534" s="18"/>
      <c r="P1534" s="18"/>
      <c r="R1534" s="18"/>
      <c r="S1534" s="18"/>
    </row>
    <row r="1535" spans="5:19" x14ac:dyDescent="0.25">
      <c r="E1535" s="16"/>
      <c r="F1535" s="16"/>
      <c r="G1535" s="17"/>
      <c r="H1535" s="18"/>
      <c r="I1535" s="26"/>
      <c r="J1535" s="19"/>
      <c r="K1535" s="18"/>
      <c r="L1535" s="18"/>
      <c r="M1535" s="18"/>
      <c r="N1535" s="18"/>
      <c r="P1535" s="18"/>
      <c r="R1535" s="18"/>
      <c r="S1535" s="18"/>
    </row>
    <row r="1536" spans="5:19" x14ac:dyDescent="0.25">
      <c r="E1536" s="16"/>
      <c r="F1536" s="16"/>
      <c r="G1536" s="17"/>
      <c r="H1536" s="18"/>
      <c r="I1536" s="26"/>
      <c r="J1536" s="19"/>
      <c r="K1536" s="18"/>
      <c r="L1536" s="18"/>
      <c r="M1536" s="18"/>
      <c r="N1536" s="18"/>
      <c r="S1536" s="18"/>
    </row>
    <row r="1537" spans="5:19" x14ac:dyDescent="0.25">
      <c r="E1537" s="16"/>
      <c r="F1537" s="16"/>
      <c r="G1537" s="17"/>
      <c r="H1537" s="18"/>
      <c r="I1537" s="26"/>
      <c r="J1537" s="19"/>
      <c r="K1537" s="18"/>
      <c r="L1537" s="18"/>
      <c r="M1537" s="18"/>
      <c r="N1537" s="18"/>
      <c r="S1537" s="18"/>
    </row>
    <row r="1538" spans="5:19" x14ac:dyDescent="0.25">
      <c r="E1538" s="16"/>
      <c r="F1538" s="16"/>
      <c r="G1538" s="17"/>
      <c r="H1538" s="18"/>
      <c r="I1538" s="26"/>
      <c r="J1538" s="19"/>
      <c r="K1538" s="18"/>
      <c r="L1538" s="18"/>
      <c r="M1538" s="18"/>
      <c r="N1538" s="18"/>
      <c r="S1538" s="18"/>
    </row>
    <row r="1539" spans="5:19" x14ac:dyDescent="0.25">
      <c r="E1539" s="16"/>
      <c r="F1539" s="16"/>
      <c r="G1539" s="17"/>
      <c r="H1539" s="18"/>
      <c r="I1539" s="26"/>
      <c r="J1539" s="19"/>
      <c r="K1539" s="18"/>
      <c r="L1539" s="18"/>
      <c r="M1539" s="18"/>
      <c r="N1539" s="18"/>
      <c r="S1539" s="18"/>
    </row>
    <row r="1540" spans="5:19" x14ac:dyDescent="0.25">
      <c r="E1540" s="16"/>
      <c r="F1540" s="16"/>
      <c r="G1540" s="17"/>
      <c r="H1540" s="18"/>
      <c r="I1540" s="26"/>
      <c r="J1540" s="19"/>
      <c r="K1540" s="18"/>
      <c r="L1540" s="18"/>
      <c r="M1540" s="18"/>
      <c r="N1540" s="18"/>
      <c r="S1540" s="18"/>
    </row>
    <row r="1541" spans="5:19" x14ac:dyDescent="0.25">
      <c r="E1541" s="16"/>
      <c r="F1541" s="16"/>
      <c r="G1541" s="17"/>
      <c r="H1541" s="18"/>
      <c r="I1541" s="26"/>
      <c r="J1541" s="19"/>
      <c r="K1541" s="18"/>
      <c r="L1541" s="18"/>
      <c r="M1541" s="18"/>
      <c r="N1541" s="18"/>
      <c r="P1541" s="18"/>
      <c r="R1541" s="18"/>
      <c r="S1541" s="18"/>
    </row>
    <row r="1542" spans="5:19" x14ac:dyDescent="0.25">
      <c r="E1542" s="16"/>
      <c r="F1542" s="16"/>
      <c r="G1542" s="17"/>
      <c r="H1542" s="18"/>
      <c r="I1542" s="26"/>
      <c r="J1542" s="19"/>
      <c r="K1542" s="18"/>
      <c r="L1542" s="18"/>
      <c r="M1542" s="18"/>
      <c r="N1542" s="18"/>
      <c r="P1542" s="18"/>
      <c r="R1542" s="18"/>
      <c r="S1542" s="18"/>
    </row>
    <row r="1543" spans="5:19" x14ac:dyDescent="0.25">
      <c r="E1543" s="16"/>
      <c r="F1543" s="16"/>
      <c r="G1543" s="17"/>
      <c r="H1543" s="18"/>
      <c r="I1543" s="26"/>
      <c r="J1543" s="19"/>
      <c r="K1543" s="18"/>
      <c r="L1543" s="18"/>
      <c r="M1543" s="18"/>
      <c r="N1543" s="18"/>
      <c r="P1543" s="18"/>
      <c r="R1543" s="18"/>
      <c r="S1543" s="18"/>
    </row>
    <row r="1544" spans="5:19" x14ac:dyDescent="0.25">
      <c r="E1544" s="16"/>
      <c r="F1544" s="16"/>
      <c r="G1544" s="17"/>
      <c r="H1544" s="18"/>
      <c r="I1544" s="26"/>
      <c r="J1544" s="19"/>
      <c r="K1544" s="18"/>
      <c r="L1544" s="18"/>
      <c r="M1544" s="18"/>
      <c r="N1544" s="18"/>
      <c r="P1544" s="18"/>
      <c r="R1544" s="18"/>
      <c r="S1544" s="18"/>
    </row>
    <row r="1545" spans="5:19" x14ac:dyDescent="0.25">
      <c r="E1545" s="16"/>
      <c r="F1545" s="16"/>
      <c r="G1545" s="17"/>
      <c r="H1545" s="18"/>
      <c r="I1545" s="26"/>
      <c r="J1545" s="19"/>
      <c r="K1545" s="18"/>
      <c r="L1545" s="18"/>
      <c r="M1545" s="18"/>
      <c r="N1545" s="18"/>
      <c r="P1545" s="18"/>
      <c r="R1545" s="18"/>
      <c r="S1545" s="18"/>
    </row>
    <row r="1546" spans="5:19" x14ac:dyDescent="0.25">
      <c r="E1546" s="16"/>
      <c r="F1546" s="16"/>
      <c r="G1546" s="17"/>
      <c r="H1546" s="18"/>
      <c r="I1546" s="26"/>
      <c r="J1546" s="19"/>
      <c r="K1546" s="18"/>
      <c r="L1546" s="18"/>
      <c r="M1546" s="18"/>
      <c r="N1546" s="18"/>
      <c r="P1546" s="18"/>
      <c r="R1546" s="18"/>
      <c r="S1546" s="18"/>
    </row>
    <row r="1547" spans="5:19" x14ac:dyDescent="0.25">
      <c r="E1547" s="16"/>
      <c r="F1547" s="16"/>
      <c r="G1547" s="17"/>
      <c r="H1547" s="18"/>
      <c r="I1547" s="26"/>
      <c r="J1547" s="19"/>
      <c r="K1547" s="18"/>
      <c r="L1547" s="18"/>
      <c r="M1547" s="18"/>
      <c r="N1547" s="18"/>
      <c r="P1547" s="18"/>
      <c r="R1547" s="18"/>
      <c r="S1547" s="18"/>
    </row>
    <row r="1548" spans="5:19" x14ac:dyDescent="0.25">
      <c r="E1548" s="16"/>
      <c r="F1548" s="16"/>
      <c r="G1548" s="17"/>
      <c r="H1548" s="18"/>
      <c r="I1548" s="26"/>
      <c r="J1548" s="19"/>
      <c r="K1548" s="18"/>
      <c r="L1548" s="18"/>
      <c r="M1548" s="18"/>
      <c r="N1548" s="18"/>
      <c r="P1548" s="18"/>
      <c r="R1548" s="18"/>
      <c r="S1548" s="18"/>
    </row>
    <row r="1549" spans="5:19" x14ac:dyDescent="0.25">
      <c r="E1549" s="16"/>
      <c r="F1549" s="16"/>
      <c r="G1549" s="17"/>
      <c r="H1549" s="18"/>
      <c r="I1549" s="26"/>
      <c r="J1549" s="19"/>
      <c r="K1549" s="18"/>
      <c r="L1549" s="18"/>
      <c r="M1549" s="18"/>
      <c r="N1549" s="18"/>
      <c r="P1549" s="18"/>
      <c r="R1549" s="18"/>
      <c r="S1549" s="18"/>
    </row>
    <row r="1550" spans="5:19" x14ac:dyDescent="0.25">
      <c r="E1550" s="16"/>
      <c r="F1550" s="16"/>
      <c r="G1550" s="17"/>
      <c r="H1550" s="18"/>
      <c r="I1550" s="26"/>
      <c r="J1550" s="19"/>
      <c r="K1550" s="18"/>
      <c r="L1550" s="18"/>
      <c r="M1550" s="18"/>
      <c r="N1550" s="18"/>
      <c r="S1550" s="18"/>
    </row>
    <row r="1551" spans="5:19" x14ac:dyDescent="0.25">
      <c r="E1551" s="16"/>
      <c r="F1551" s="16"/>
      <c r="G1551" s="17"/>
      <c r="H1551" s="18"/>
      <c r="I1551" s="26"/>
      <c r="J1551" s="19"/>
      <c r="K1551" s="18"/>
      <c r="L1551" s="18"/>
      <c r="M1551" s="18"/>
      <c r="N1551" s="18"/>
      <c r="S1551" s="18"/>
    </row>
    <row r="1552" spans="5:19" x14ac:dyDescent="0.25">
      <c r="E1552" s="16"/>
      <c r="F1552" s="16"/>
      <c r="G1552" s="17"/>
      <c r="H1552" s="18"/>
      <c r="I1552" s="26"/>
      <c r="J1552" s="19"/>
      <c r="K1552" s="18"/>
      <c r="L1552" s="18"/>
      <c r="M1552" s="18"/>
      <c r="N1552" s="18"/>
      <c r="S1552" s="18"/>
    </row>
    <row r="1553" spans="5:19" x14ac:dyDescent="0.25">
      <c r="E1553" s="16"/>
      <c r="F1553" s="16"/>
      <c r="G1553" s="17"/>
      <c r="H1553" s="18"/>
      <c r="I1553" s="26"/>
      <c r="J1553" s="19"/>
      <c r="K1553" s="18"/>
      <c r="L1553" s="18"/>
      <c r="M1553" s="18"/>
      <c r="N1553" s="18"/>
      <c r="S1553" s="18"/>
    </row>
    <row r="1554" spans="5:19" x14ac:dyDescent="0.25">
      <c r="E1554" s="16"/>
      <c r="F1554" s="16"/>
      <c r="G1554" s="17"/>
      <c r="H1554" s="18"/>
      <c r="I1554" s="26"/>
      <c r="J1554" s="19"/>
      <c r="K1554" s="18"/>
      <c r="L1554" s="18"/>
      <c r="M1554" s="18"/>
      <c r="N1554" s="18"/>
      <c r="S1554" s="18"/>
    </row>
    <row r="1555" spans="5:19" x14ac:dyDescent="0.25">
      <c r="E1555" s="16"/>
      <c r="F1555" s="16"/>
      <c r="G1555" s="17"/>
      <c r="H1555" s="18"/>
      <c r="I1555" s="26"/>
      <c r="J1555" s="19"/>
      <c r="K1555" s="18"/>
      <c r="L1555" s="18"/>
      <c r="M1555" s="18"/>
      <c r="N1555" s="18"/>
      <c r="S1555" s="18"/>
    </row>
    <row r="1556" spans="5:19" x14ac:dyDescent="0.25">
      <c r="E1556" s="16"/>
      <c r="F1556" s="16"/>
      <c r="G1556" s="17"/>
      <c r="H1556" s="18"/>
      <c r="I1556" s="26"/>
      <c r="J1556" s="19"/>
      <c r="K1556" s="18"/>
      <c r="L1556" s="18"/>
      <c r="M1556" s="18"/>
      <c r="N1556" s="18"/>
      <c r="S1556" s="18"/>
    </row>
    <row r="1557" spans="5:19" x14ac:dyDescent="0.25">
      <c r="E1557" s="16"/>
      <c r="F1557" s="16"/>
      <c r="G1557" s="17"/>
      <c r="H1557" s="18"/>
      <c r="I1557" s="26"/>
      <c r="J1557" s="19"/>
      <c r="K1557" s="18"/>
      <c r="L1557" s="18"/>
      <c r="M1557" s="18"/>
      <c r="N1557" s="18"/>
      <c r="S1557" s="18"/>
    </row>
    <row r="1558" spans="5:19" x14ac:dyDescent="0.25">
      <c r="E1558" s="16"/>
      <c r="F1558" s="16"/>
      <c r="G1558" s="17"/>
      <c r="H1558" s="18"/>
      <c r="I1558" s="26"/>
      <c r="J1558" s="19"/>
      <c r="K1558" s="18"/>
      <c r="L1558" s="18"/>
      <c r="M1558" s="18"/>
      <c r="N1558" s="18"/>
      <c r="S1558" s="18"/>
    </row>
    <row r="1559" spans="5:19" x14ac:dyDescent="0.25">
      <c r="E1559" s="16"/>
      <c r="F1559" s="16"/>
      <c r="G1559" s="17"/>
      <c r="H1559" s="18"/>
      <c r="I1559" s="26"/>
      <c r="J1559" s="19"/>
      <c r="K1559" s="18"/>
      <c r="L1559" s="18"/>
      <c r="M1559" s="18"/>
      <c r="N1559" s="18"/>
      <c r="S1559" s="18"/>
    </row>
    <row r="1560" spans="5:19" x14ac:dyDescent="0.25">
      <c r="E1560" s="16"/>
      <c r="F1560" s="16"/>
      <c r="G1560" s="17"/>
      <c r="H1560" s="18"/>
      <c r="I1560" s="26"/>
      <c r="J1560" s="19"/>
      <c r="K1560" s="18"/>
      <c r="L1560" s="18"/>
      <c r="M1560" s="18"/>
      <c r="N1560" s="18"/>
      <c r="S1560" s="18"/>
    </row>
    <row r="1561" spans="5:19" x14ac:dyDescent="0.25">
      <c r="E1561" s="16"/>
      <c r="F1561" s="16"/>
      <c r="G1561" s="17"/>
      <c r="H1561" s="18"/>
      <c r="I1561" s="26"/>
      <c r="J1561" s="19"/>
      <c r="K1561" s="18"/>
      <c r="L1561" s="18"/>
      <c r="M1561" s="18"/>
      <c r="N1561" s="18"/>
      <c r="S1561" s="18"/>
    </row>
    <row r="1562" spans="5:19" x14ac:dyDescent="0.25">
      <c r="E1562" s="16"/>
      <c r="F1562" s="16"/>
      <c r="G1562" s="17"/>
      <c r="H1562" s="18"/>
      <c r="I1562" s="26"/>
      <c r="J1562" s="19"/>
      <c r="K1562" s="18"/>
      <c r="L1562" s="18"/>
      <c r="M1562" s="18"/>
      <c r="N1562" s="18"/>
      <c r="S1562" s="18"/>
    </row>
    <row r="1563" spans="5:19" x14ac:dyDescent="0.25">
      <c r="E1563" s="16"/>
      <c r="F1563" s="16"/>
      <c r="G1563" s="17"/>
      <c r="H1563" s="18"/>
      <c r="I1563" s="26"/>
      <c r="J1563" s="19"/>
      <c r="K1563" s="18"/>
      <c r="L1563" s="18"/>
      <c r="M1563" s="18"/>
      <c r="N1563" s="18"/>
      <c r="S1563" s="18"/>
    </row>
    <row r="1564" spans="5:19" x14ac:dyDescent="0.25">
      <c r="E1564" s="16"/>
      <c r="F1564" s="16"/>
      <c r="G1564" s="17"/>
      <c r="H1564" s="18"/>
      <c r="I1564" s="26"/>
      <c r="J1564" s="19"/>
      <c r="K1564" s="18"/>
      <c r="L1564" s="18"/>
      <c r="M1564" s="18"/>
      <c r="N1564" s="18"/>
      <c r="S1564" s="18"/>
    </row>
    <row r="1565" spans="5:19" x14ac:dyDescent="0.25">
      <c r="E1565" s="16"/>
      <c r="F1565" s="16"/>
      <c r="G1565" s="17"/>
      <c r="H1565" s="18"/>
      <c r="I1565" s="26"/>
      <c r="J1565" s="19"/>
      <c r="K1565" s="18"/>
      <c r="L1565" s="18"/>
      <c r="M1565" s="18"/>
      <c r="N1565" s="18"/>
      <c r="S1565" s="18"/>
    </row>
    <row r="1566" spans="5:19" x14ac:dyDescent="0.25">
      <c r="E1566" s="16"/>
      <c r="F1566" s="16"/>
      <c r="G1566" s="17"/>
      <c r="H1566" s="18"/>
      <c r="I1566" s="26"/>
      <c r="J1566" s="19"/>
      <c r="K1566" s="18"/>
      <c r="L1566" s="18"/>
      <c r="M1566" s="18"/>
      <c r="N1566" s="18"/>
      <c r="S1566" s="18"/>
    </row>
    <row r="1567" spans="5:19" x14ac:dyDescent="0.25">
      <c r="E1567" s="16"/>
      <c r="F1567" s="16"/>
      <c r="G1567" s="17"/>
      <c r="H1567" s="18"/>
      <c r="I1567" s="26"/>
      <c r="J1567" s="19"/>
      <c r="K1567" s="18"/>
      <c r="L1567" s="18"/>
      <c r="M1567" s="18"/>
      <c r="N1567" s="18"/>
      <c r="S1567" s="18"/>
    </row>
    <row r="1568" spans="5:19" x14ac:dyDescent="0.25">
      <c r="E1568" s="16"/>
      <c r="F1568" s="16"/>
      <c r="G1568" s="17"/>
      <c r="H1568" s="18"/>
      <c r="I1568" s="26"/>
      <c r="J1568" s="19"/>
      <c r="K1568" s="18"/>
      <c r="L1568" s="18"/>
      <c r="M1568" s="18"/>
      <c r="N1568" s="18"/>
      <c r="S1568" s="18"/>
    </row>
    <row r="1569" spans="5:19" x14ac:dyDescent="0.25">
      <c r="E1569" s="16"/>
      <c r="F1569" s="16"/>
      <c r="G1569" s="17"/>
      <c r="H1569" s="18"/>
      <c r="I1569" s="26"/>
      <c r="J1569" s="19"/>
      <c r="K1569" s="18"/>
      <c r="L1569" s="18"/>
      <c r="M1569" s="18"/>
      <c r="N1569" s="18"/>
      <c r="Q1569" s="18"/>
      <c r="S1569" s="18"/>
    </row>
    <row r="1570" spans="5:19" x14ac:dyDescent="0.25">
      <c r="E1570" s="16"/>
      <c r="F1570" s="16"/>
      <c r="G1570" s="17"/>
      <c r="H1570" s="18"/>
      <c r="I1570" s="26"/>
      <c r="J1570" s="19"/>
      <c r="K1570" s="18"/>
      <c r="L1570" s="18"/>
      <c r="M1570" s="18"/>
      <c r="N1570" s="18"/>
      <c r="S1570" s="18"/>
    </row>
    <row r="1571" spans="5:19" x14ac:dyDescent="0.25">
      <c r="E1571" s="16"/>
      <c r="F1571" s="16"/>
      <c r="G1571" s="17"/>
      <c r="H1571" s="18"/>
      <c r="I1571" s="26"/>
      <c r="J1571" s="19"/>
      <c r="K1571" s="18"/>
      <c r="L1571" s="18"/>
      <c r="M1571" s="18"/>
      <c r="N1571" s="18"/>
      <c r="S1571" s="18"/>
    </row>
    <row r="1572" spans="5:19" x14ac:dyDescent="0.25">
      <c r="E1572" s="16"/>
      <c r="F1572" s="16"/>
      <c r="G1572" s="17"/>
      <c r="H1572" s="18"/>
      <c r="I1572" s="26"/>
      <c r="J1572" s="19"/>
      <c r="K1572" s="18"/>
      <c r="L1572" s="18"/>
      <c r="M1572" s="18"/>
      <c r="N1572" s="18"/>
      <c r="S1572" s="18"/>
    </row>
    <row r="1573" spans="5:19" x14ac:dyDescent="0.25">
      <c r="E1573" s="16"/>
      <c r="F1573" s="16"/>
      <c r="G1573" s="17"/>
      <c r="H1573" s="18"/>
      <c r="I1573" s="26"/>
      <c r="J1573" s="19"/>
      <c r="K1573" s="18"/>
      <c r="L1573" s="18"/>
      <c r="M1573" s="18"/>
      <c r="N1573" s="18"/>
      <c r="S1573" s="18"/>
    </row>
    <row r="1574" spans="5:19" x14ac:dyDescent="0.25">
      <c r="E1574" s="16"/>
      <c r="F1574" s="16"/>
      <c r="G1574" s="17"/>
      <c r="H1574" s="18"/>
      <c r="I1574" s="26"/>
      <c r="J1574" s="19"/>
      <c r="K1574" s="18"/>
      <c r="L1574" s="18"/>
      <c r="M1574" s="18"/>
      <c r="N1574" s="18"/>
      <c r="S1574" s="18"/>
    </row>
    <row r="1575" spans="5:19" x14ac:dyDescent="0.25">
      <c r="E1575" s="16"/>
      <c r="F1575" s="16"/>
      <c r="G1575" s="17"/>
      <c r="H1575" s="18"/>
      <c r="I1575" s="26"/>
      <c r="J1575" s="19"/>
      <c r="K1575" s="18"/>
      <c r="L1575" s="18"/>
      <c r="M1575" s="18"/>
      <c r="N1575" s="18"/>
      <c r="S1575" s="18"/>
    </row>
    <row r="1576" spans="5:19" x14ac:dyDescent="0.25">
      <c r="E1576" s="16"/>
      <c r="F1576" s="16"/>
      <c r="G1576" s="17"/>
      <c r="H1576" s="18"/>
      <c r="I1576" s="26"/>
      <c r="J1576" s="19"/>
      <c r="K1576" s="18"/>
      <c r="L1576" s="18"/>
      <c r="M1576" s="18"/>
      <c r="N1576" s="18"/>
      <c r="S1576" s="18"/>
    </row>
    <row r="1577" spans="5:19" x14ac:dyDescent="0.25">
      <c r="E1577" s="16"/>
      <c r="F1577" s="16"/>
      <c r="G1577" s="17"/>
      <c r="H1577" s="18"/>
      <c r="I1577" s="26"/>
      <c r="J1577" s="19"/>
      <c r="K1577" s="18"/>
      <c r="L1577" s="18"/>
      <c r="M1577" s="18"/>
      <c r="N1577" s="18"/>
      <c r="S1577" s="18"/>
    </row>
    <row r="1578" spans="5:19" x14ac:dyDescent="0.25">
      <c r="E1578" s="16"/>
      <c r="F1578" s="16"/>
      <c r="G1578" s="17"/>
      <c r="H1578" s="18"/>
      <c r="I1578" s="26"/>
      <c r="J1578" s="19"/>
      <c r="K1578" s="18"/>
      <c r="L1578" s="18"/>
      <c r="M1578" s="18"/>
      <c r="N1578" s="18"/>
      <c r="S1578" s="18"/>
    </row>
    <row r="1579" spans="5:19" x14ac:dyDescent="0.25">
      <c r="E1579" s="16"/>
      <c r="F1579" s="16"/>
      <c r="G1579" s="17"/>
      <c r="H1579" s="18"/>
      <c r="I1579" s="26"/>
      <c r="J1579" s="19"/>
      <c r="K1579" s="18"/>
      <c r="L1579" s="18"/>
      <c r="M1579" s="18"/>
      <c r="N1579" s="18"/>
      <c r="S1579" s="18"/>
    </row>
    <row r="1580" spans="5:19" x14ac:dyDescent="0.25">
      <c r="E1580" s="16"/>
      <c r="F1580" s="16"/>
      <c r="G1580" s="17"/>
      <c r="H1580" s="18"/>
      <c r="I1580" s="26"/>
      <c r="J1580" s="19"/>
      <c r="K1580" s="18"/>
      <c r="L1580" s="18"/>
      <c r="M1580" s="18"/>
      <c r="N1580" s="18"/>
      <c r="S1580" s="18"/>
    </row>
    <row r="1581" spans="5:19" x14ac:dyDescent="0.25">
      <c r="E1581" s="16"/>
      <c r="F1581" s="16"/>
      <c r="G1581" s="17"/>
      <c r="H1581" s="18"/>
      <c r="I1581" s="26"/>
      <c r="J1581" s="19"/>
      <c r="K1581" s="18"/>
      <c r="L1581" s="18"/>
      <c r="M1581" s="18"/>
      <c r="N1581" s="18"/>
      <c r="S1581" s="18"/>
    </row>
    <row r="1582" spans="5:19" x14ac:dyDescent="0.25">
      <c r="E1582" s="16"/>
      <c r="F1582" s="16"/>
      <c r="G1582" s="17"/>
      <c r="H1582" s="18"/>
      <c r="I1582" s="26"/>
      <c r="J1582" s="19"/>
      <c r="K1582" s="18"/>
      <c r="L1582" s="18"/>
      <c r="M1582" s="18"/>
      <c r="N1582" s="18"/>
      <c r="S1582" s="18"/>
    </row>
    <row r="1583" spans="5:19" x14ac:dyDescent="0.25">
      <c r="E1583" s="16"/>
      <c r="F1583" s="16"/>
      <c r="G1583" s="17"/>
      <c r="H1583" s="18"/>
      <c r="I1583" s="26"/>
      <c r="J1583" s="19"/>
      <c r="K1583" s="18"/>
      <c r="L1583" s="18"/>
      <c r="M1583" s="18"/>
      <c r="N1583" s="18"/>
      <c r="S1583" s="18"/>
    </row>
    <row r="1584" spans="5:19" x14ac:dyDescent="0.25">
      <c r="E1584" s="16"/>
      <c r="F1584" s="16"/>
      <c r="G1584" s="17"/>
      <c r="H1584" s="18"/>
      <c r="I1584" s="26"/>
      <c r="J1584" s="19"/>
      <c r="K1584" s="18"/>
      <c r="L1584" s="18"/>
      <c r="M1584" s="18"/>
      <c r="N1584" s="18"/>
      <c r="S1584" s="18"/>
    </row>
    <row r="1585" spans="5:19" x14ac:dyDescent="0.25">
      <c r="E1585" s="16"/>
      <c r="F1585" s="16"/>
      <c r="G1585" s="17"/>
      <c r="H1585" s="18"/>
      <c r="I1585" s="26"/>
      <c r="J1585" s="19"/>
      <c r="K1585" s="18"/>
      <c r="L1585" s="18"/>
      <c r="M1585" s="18"/>
      <c r="N1585" s="18"/>
      <c r="S1585" s="18"/>
    </row>
    <row r="1586" spans="5:19" x14ac:dyDescent="0.25">
      <c r="E1586" s="16"/>
      <c r="F1586" s="16"/>
      <c r="G1586" s="17"/>
      <c r="H1586" s="18"/>
      <c r="I1586" s="26"/>
      <c r="J1586" s="19"/>
      <c r="K1586" s="18"/>
      <c r="L1586" s="18"/>
      <c r="M1586" s="18"/>
      <c r="N1586" s="18"/>
      <c r="S1586" s="18"/>
    </row>
    <row r="1587" spans="5:19" x14ac:dyDescent="0.25">
      <c r="E1587" s="16"/>
      <c r="F1587" s="16"/>
      <c r="G1587" s="17"/>
      <c r="H1587" s="18"/>
      <c r="I1587" s="26"/>
      <c r="J1587" s="19"/>
      <c r="K1587" s="18"/>
      <c r="L1587" s="18"/>
      <c r="M1587" s="18"/>
      <c r="N1587" s="18"/>
      <c r="S1587" s="18"/>
    </row>
    <row r="1588" spans="5:19" x14ac:dyDescent="0.25">
      <c r="E1588" s="16"/>
      <c r="F1588" s="16"/>
      <c r="G1588" s="17"/>
      <c r="H1588" s="18"/>
      <c r="I1588" s="26"/>
      <c r="J1588" s="19"/>
      <c r="K1588" s="18"/>
      <c r="L1588" s="18"/>
      <c r="M1588" s="18"/>
      <c r="N1588" s="18"/>
      <c r="S1588" s="18"/>
    </row>
    <row r="1589" spans="5:19" x14ac:dyDescent="0.25">
      <c r="E1589" s="16"/>
      <c r="F1589" s="16"/>
      <c r="G1589" s="17"/>
      <c r="H1589" s="18"/>
      <c r="I1589" s="26"/>
      <c r="J1589" s="19"/>
      <c r="K1589" s="18"/>
      <c r="L1589" s="18"/>
      <c r="M1589" s="18"/>
      <c r="N1589" s="18"/>
      <c r="S1589" s="18"/>
    </row>
    <row r="1590" spans="5:19" x14ac:dyDescent="0.25">
      <c r="E1590" s="16"/>
      <c r="F1590" s="16"/>
      <c r="G1590" s="17"/>
      <c r="H1590" s="18"/>
      <c r="I1590" s="26"/>
      <c r="J1590" s="19"/>
      <c r="K1590" s="18"/>
      <c r="L1590" s="18"/>
      <c r="M1590" s="18"/>
      <c r="N1590" s="18"/>
      <c r="S1590" s="18"/>
    </row>
    <row r="1591" spans="5:19" x14ac:dyDescent="0.25">
      <c r="E1591" s="16"/>
      <c r="F1591" s="16"/>
      <c r="G1591" s="17"/>
      <c r="H1591" s="18"/>
      <c r="I1591" s="26"/>
      <c r="J1591" s="19"/>
      <c r="K1591" s="18"/>
      <c r="L1591" s="18"/>
      <c r="M1591" s="18"/>
      <c r="N1591" s="18"/>
      <c r="S1591" s="18"/>
    </row>
    <row r="1592" spans="5:19" x14ac:dyDescent="0.25">
      <c r="E1592" s="16"/>
      <c r="F1592" s="16"/>
      <c r="G1592" s="17"/>
      <c r="H1592" s="18"/>
      <c r="I1592" s="26"/>
      <c r="J1592" s="19"/>
      <c r="K1592" s="18"/>
      <c r="L1592" s="18"/>
      <c r="M1592" s="18"/>
      <c r="N1592" s="18"/>
      <c r="S1592" s="18"/>
    </row>
    <row r="1593" spans="5:19" x14ac:dyDescent="0.25">
      <c r="E1593" s="16"/>
      <c r="F1593" s="16"/>
      <c r="G1593" s="17"/>
      <c r="H1593" s="18"/>
      <c r="I1593" s="26"/>
      <c r="J1593" s="19"/>
      <c r="K1593" s="18"/>
      <c r="L1593" s="18"/>
      <c r="M1593" s="18"/>
      <c r="N1593" s="18"/>
      <c r="S1593" s="18"/>
    </row>
    <row r="1594" spans="5:19" x14ac:dyDescent="0.25">
      <c r="E1594" s="16"/>
      <c r="F1594" s="16"/>
      <c r="G1594" s="17"/>
      <c r="H1594" s="18"/>
      <c r="I1594" s="26"/>
      <c r="J1594" s="19"/>
      <c r="K1594" s="18"/>
      <c r="L1594" s="18"/>
      <c r="M1594" s="18"/>
      <c r="N1594" s="18"/>
      <c r="S1594" s="18"/>
    </row>
    <row r="1595" spans="5:19" x14ac:dyDescent="0.25">
      <c r="E1595" s="16"/>
      <c r="F1595" s="16"/>
      <c r="G1595" s="17"/>
      <c r="H1595" s="18"/>
      <c r="I1595" s="26"/>
      <c r="J1595" s="19"/>
      <c r="K1595" s="18"/>
      <c r="L1595" s="18"/>
      <c r="M1595" s="18"/>
      <c r="N1595" s="18"/>
      <c r="S1595" s="18"/>
    </row>
    <row r="1596" spans="5:19" x14ac:dyDescent="0.25">
      <c r="E1596" s="16"/>
      <c r="F1596" s="16"/>
      <c r="G1596" s="17"/>
      <c r="H1596" s="18"/>
      <c r="I1596" s="26"/>
      <c r="J1596" s="19"/>
      <c r="K1596" s="18"/>
      <c r="L1596" s="18"/>
      <c r="M1596" s="18"/>
      <c r="N1596" s="18"/>
      <c r="S1596" s="18"/>
    </row>
    <row r="1597" spans="5:19" x14ac:dyDescent="0.25">
      <c r="E1597" s="16"/>
      <c r="F1597" s="16"/>
      <c r="G1597" s="17"/>
      <c r="H1597" s="18"/>
      <c r="I1597" s="26"/>
      <c r="J1597" s="19"/>
      <c r="K1597" s="18"/>
      <c r="L1597" s="18"/>
      <c r="M1597" s="18"/>
      <c r="N1597" s="18"/>
      <c r="S1597" s="18"/>
    </row>
    <row r="1598" spans="5:19" x14ac:dyDescent="0.25">
      <c r="E1598" s="16"/>
      <c r="F1598" s="16"/>
      <c r="G1598" s="17"/>
      <c r="H1598" s="18"/>
      <c r="I1598" s="26"/>
      <c r="J1598" s="19"/>
      <c r="K1598" s="18"/>
      <c r="L1598" s="18"/>
      <c r="M1598" s="18"/>
      <c r="N1598" s="18"/>
      <c r="S1598" s="18"/>
    </row>
    <row r="1599" spans="5:19" x14ac:dyDescent="0.25">
      <c r="E1599" s="16"/>
      <c r="F1599" s="16"/>
      <c r="G1599" s="17"/>
      <c r="H1599" s="18"/>
      <c r="I1599" s="26"/>
      <c r="J1599" s="19"/>
      <c r="K1599" s="18"/>
      <c r="L1599" s="18"/>
      <c r="M1599" s="18"/>
      <c r="N1599" s="18"/>
      <c r="S1599" s="18"/>
    </row>
    <row r="1600" spans="5:19" x14ac:dyDescent="0.25">
      <c r="E1600" s="16"/>
      <c r="F1600" s="16"/>
      <c r="G1600" s="17"/>
      <c r="H1600" s="18"/>
      <c r="I1600" s="26"/>
      <c r="J1600" s="19"/>
      <c r="K1600" s="18"/>
      <c r="L1600" s="18"/>
      <c r="M1600" s="18"/>
      <c r="N1600" s="18"/>
      <c r="S1600" s="18"/>
    </row>
    <row r="1601" spans="5:19" x14ac:dyDescent="0.25">
      <c r="E1601" s="16"/>
      <c r="F1601" s="16"/>
      <c r="G1601" s="17"/>
      <c r="H1601" s="18"/>
      <c r="I1601" s="26"/>
      <c r="J1601" s="19"/>
      <c r="K1601" s="18"/>
      <c r="L1601" s="18"/>
      <c r="M1601" s="18"/>
      <c r="N1601" s="18"/>
      <c r="S1601" s="18"/>
    </row>
    <row r="1602" spans="5:19" x14ac:dyDescent="0.25">
      <c r="E1602" s="16"/>
      <c r="F1602" s="16"/>
      <c r="G1602" s="17"/>
      <c r="H1602" s="18"/>
      <c r="I1602" s="26"/>
      <c r="J1602" s="19"/>
      <c r="K1602" s="18"/>
      <c r="L1602" s="18"/>
      <c r="M1602" s="18"/>
      <c r="N1602" s="18"/>
      <c r="S1602" s="18"/>
    </row>
    <row r="1603" spans="5:19" x14ac:dyDescent="0.25">
      <c r="E1603" s="16"/>
      <c r="F1603" s="16"/>
      <c r="G1603" s="17"/>
      <c r="H1603" s="18"/>
      <c r="I1603" s="26"/>
      <c r="J1603" s="19"/>
      <c r="K1603" s="18"/>
      <c r="L1603" s="18"/>
      <c r="M1603" s="18"/>
      <c r="N1603" s="18"/>
      <c r="S1603" s="18"/>
    </row>
    <row r="1604" spans="5:19" x14ac:dyDescent="0.25">
      <c r="E1604" s="16"/>
      <c r="F1604" s="16"/>
      <c r="G1604" s="17"/>
      <c r="H1604" s="18"/>
      <c r="I1604" s="26"/>
      <c r="J1604" s="19"/>
      <c r="K1604" s="18"/>
      <c r="L1604" s="18"/>
      <c r="M1604" s="18"/>
      <c r="N1604" s="18"/>
      <c r="S1604" s="18"/>
    </row>
    <row r="1605" spans="5:19" x14ac:dyDescent="0.25">
      <c r="E1605" s="16"/>
      <c r="F1605" s="16"/>
      <c r="G1605" s="17"/>
      <c r="H1605" s="18"/>
      <c r="I1605" s="26"/>
      <c r="J1605" s="19"/>
      <c r="K1605" s="18"/>
      <c r="L1605" s="18"/>
      <c r="M1605" s="18"/>
      <c r="N1605" s="18"/>
      <c r="S1605" s="18"/>
    </row>
    <row r="1606" spans="5:19" x14ac:dyDescent="0.25">
      <c r="E1606" s="16"/>
      <c r="F1606" s="16"/>
      <c r="G1606" s="17"/>
      <c r="H1606" s="18"/>
      <c r="I1606" s="26"/>
      <c r="J1606" s="19"/>
      <c r="K1606" s="18"/>
      <c r="L1606" s="18"/>
      <c r="M1606" s="18"/>
      <c r="N1606" s="18"/>
      <c r="S1606" s="18"/>
    </row>
    <row r="1607" spans="5:19" x14ac:dyDescent="0.25">
      <c r="E1607" s="16"/>
      <c r="F1607" s="16"/>
      <c r="G1607" s="17"/>
      <c r="H1607" s="18"/>
      <c r="I1607" s="26"/>
      <c r="J1607" s="19"/>
      <c r="K1607" s="18"/>
      <c r="L1607" s="18"/>
      <c r="M1607" s="18"/>
      <c r="N1607" s="18"/>
      <c r="S1607" s="18"/>
    </row>
    <row r="1608" spans="5:19" x14ac:dyDescent="0.25">
      <c r="E1608" s="16"/>
      <c r="F1608" s="16"/>
      <c r="G1608" s="17"/>
      <c r="H1608" s="18"/>
      <c r="I1608" s="26"/>
      <c r="J1608" s="19"/>
      <c r="K1608" s="18"/>
      <c r="L1608" s="18"/>
      <c r="M1608" s="18"/>
      <c r="N1608" s="18"/>
      <c r="S1608" s="18"/>
    </row>
    <row r="1609" spans="5:19" x14ac:dyDescent="0.25">
      <c r="E1609" s="16"/>
      <c r="F1609" s="16"/>
      <c r="G1609" s="17"/>
      <c r="H1609" s="18"/>
      <c r="I1609" s="26"/>
      <c r="J1609" s="19"/>
      <c r="K1609" s="18"/>
      <c r="L1609" s="18"/>
      <c r="M1609" s="18"/>
      <c r="N1609" s="18"/>
      <c r="S1609" s="18"/>
    </row>
    <row r="1610" spans="5:19" x14ac:dyDescent="0.25">
      <c r="E1610" s="16"/>
      <c r="F1610" s="16"/>
      <c r="G1610" s="17"/>
      <c r="H1610" s="18"/>
      <c r="I1610" s="26"/>
      <c r="J1610" s="19"/>
      <c r="K1610" s="18"/>
      <c r="L1610" s="18"/>
      <c r="M1610" s="18"/>
      <c r="N1610" s="18"/>
      <c r="S1610" s="18"/>
    </row>
    <row r="1611" spans="5:19" x14ac:dyDescent="0.25">
      <c r="E1611" s="16"/>
      <c r="F1611" s="16"/>
      <c r="G1611" s="17"/>
      <c r="H1611" s="18"/>
      <c r="I1611" s="26"/>
      <c r="J1611" s="19"/>
      <c r="K1611" s="18"/>
      <c r="L1611" s="18"/>
      <c r="M1611" s="18"/>
      <c r="N1611" s="18"/>
      <c r="S1611" s="18"/>
    </row>
    <row r="1612" spans="5:19" x14ac:dyDescent="0.25">
      <c r="E1612" s="16"/>
      <c r="F1612" s="16"/>
      <c r="G1612" s="17"/>
      <c r="H1612" s="18"/>
      <c r="I1612" s="26"/>
      <c r="J1612" s="19"/>
      <c r="K1612" s="18"/>
      <c r="L1612" s="18"/>
      <c r="M1612" s="18"/>
      <c r="N1612" s="18"/>
      <c r="S1612" s="18"/>
    </row>
    <row r="1613" spans="5:19" x14ac:dyDescent="0.25">
      <c r="E1613" s="16"/>
      <c r="F1613" s="16"/>
      <c r="G1613" s="17"/>
      <c r="H1613" s="18"/>
      <c r="I1613" s="26"/>
      <c r="J1613" s="19"/>
      <c r="K1613" s="18"/>
      <c r="L1613" s="18"/>
      <c r="M1613" s="18"/>
      <c r="N1613" s="18"/>
      <c r="S1613" s="18"/>
    </row>
    <row r="1614" spans="5:19" x14ac:dyDescent="0.25">
      <c r="E1614" s="16"/>
      <c r="F1614" s="16"/>
      <c r="G1614" s="17"/>
      <c r="H1614" s="18"/>
      <c r="I1614" s="26"/>
      <c r="J1614" s="19"/>
      <c r="K1614" s="18"/>
      <c r="L1614" s="18"/>
      <c r="M1614" s="18"/>
      <c r="N1614" s="18"/>
      <c r="S1614" s="18"/>
    </row>
    <row r="1615" spans="5:19" x14ac:dyDescent="0.25">
      <c r="E1615" s="16"/>
      <c r="F1615" s="16"/>
      <c r="G1615" s="17"/>
      <c r="H1615" s="18"/>
      <c r="I1615" s="26"/>
      <c r="J1615" s="19"/>
      <c r="K1615" s="18"/>
      <c r="L1615" s="18"/>
      <c r="M1615" s="18"/>
      <c r="N1615" s="18"/>
      <c r="S1615" s="18"/>
    </row>
    <row r="1616" spans="5:19" x14ac:dyDescent="0.25">
      <c r="E1616" s="16"/>
      <c r="F1616" s="16"/>
      <c r="G1616" s="17"/>
      <c r="H1616" s="18"/>
      <c r="I1616" s="26"/>
      <c r="J1616" s="19"/>
      <c r="K1616" s="18"/>
      <c r="L1616" s="18"/>
      <c r="M1616" s="18"/>
      <c r="N1616" s="18"/>
      <c r="Q1616" s="18"/>
      <c r="S1616" s="18"/>
    </row>
    <row r="1617" spans="5:19" x14ac:dyDescent="0.25">
      <c r="E1617" s="16"/>
      <c r="F1617" s="16"/>
      <c r="G1617" s="17"/>
      <c r="H1617" s="18"/>
      <c r="I1617" s="26"/>
      <c r="J1617" s="19"/>
      <c r="K1617" s="18"/>
      <c r="L1617" s="18"/>
      <c r="M1617" s="18"/>
      <c r="N1617" s="18"/>
      <c r="S1617" s="18"/>
    </row>
    <row r="1618" spans="5:19" x14ac:dyDescent="0.25">
      <c r="E1618" s="16"/>
      <c r="F1618" s="16"/>
      <c r="G1618" s="17"/>
      <c r="H1618" s="18"/>
      <c r="I1618" s="26"/>
      <c r="J1618" s="19"/>
      <c r="K1618" s="18"/>
      <c r="L1618" s="18"/>
      <c r="M1618" s="18"/>
      <c r="N1618" s="18"/>
      <c r="S1618" s="18"/>
    </row>
    <row r="1619" spans="5:19" x14ac:dyDescent="0.25">
      <c r="E1619" s="16"/>
      <c r="F1619" s="16"/>
      <c r="G1619" s="17"/>
      <c r="H1619" s="18"/>
      <c r="I1619" s="26"/>
      <c r="J1619" s="19"/>
      <c r="K1619" s="18"/>
      <c r="L1619" s="18"/>
      <c r="M1619" s="18"/>
      <c r="N1619" s="18"/>
      <c r="S1619" s="18"/>
    </row>
    <row r="1620" spans="5:19" x14ac:dyDescent="0.25">
      <c r="E1620" s="16"/>
      <c r="F1620" s="16"/>
      <c r="G1620" s="17"/>
      <c r="H1620" s="18"/>
      <c r="I1620" s="26"/>
      <c r="J1620" s="19"/>
      <c r="K1620" s="18"/>
      <c r="L1620" s="18"/>
      <c r="M1620" s="18"/>
      <c r="N1620" s="18"/>
      <c r="Q1620" s="18"/>
      <c r="S1620" s="18"/>
    </row>
    <row r="1621" spans="5:19" x14ac:dyDescent="0.25">
      <c r="E1621" s="16"/>
      <c r="F1621" s="16"/>
      <c r="G1621" s="17"/>
      <c r="H1621" s="18"/>
      <c r="I1621" s="26"/>
      <c r="J1621" s="19"/>
      <c r="K1621" s="18"/>
      <c r="L1621" s="18"/>
      <c r="M1621" s="18"/>
      <c r="N1621" s="18"/>
      <c r="S1621" s="18"/>
    </row>
    <row r="1622" spans="5:19" x14ac:dyDescent="0.25">
      <c r="E1622" s="16"/>
      <c r="F1622" s="16"/>
      <c r="G1622" s="17"/>
      <c r="H1622" s="18"/>
      <c r="I1622" s="26"/>
      <c r="J1622" s="19"/>
      <c r="K1622" s="18"/>
      <c r="L1622" s="18"/>
      <c r="M1622" s="18"/>
      <c r="N1622" s="18"/>
      <c r="S1622" s="18"/>
    </row>
    <row r="1623" spans="5:19" x14ac:dyDescent="0.25">
      <c r="E1623" s="16"/>
      <c r="F1623" s="16"/>
      <c r="G1623" s="17"/>
      <c r="H1623" s="18"/>
      <c r="I1623" s="26"/>
      <c r="J1623" s="19"/>
      <c r="K1623" s="18"/>
      <c r="L1623" s="18"/>
      <c r="M1623" s="18"/>
      <c r="N1623" s="18"/>
      <c r="S1623" s="18"/>
    </row>
    <row r="1624" spans="5:19" x14ac:dyDescent="0.25">
      <c r="E1624" s="16"/>
      <c r="F1624" s="16"/>
      <c r="G1624" s="17"/>
      <c r="H1624" s="18"/>
      <c r="I1624" s="26"/>
      <c r="J1624" s="19"/>
      <c r="K1624" s="18"/>
      <c r="L1624" s="18"/>
      <c r="M1624" s="18"/>
      <c r="N1624" s="18"/>
      <c r="S1624" s="18"/>
    </row>
    <row r="1625" spans="5:19" x14ac:dyDescent="0.25">
      <c r="E1625" s="16"/>
      <c r="F1625" s="16"/>
      <c r="G1625" s="17"/>
      <c r="H1625" s="18"/>
      <c r="I1625" s="26"/>
      <c r="J1625" s="19"/>
      <c r="K1625" s="18"/>
      <c r="L1625" s="18"/>
      <c r="M1625" s="18"/>
      <c r="N1625" s="18"/>
      <c r="S1625" s="18"/>
    </row>
    <row r="1626" spans="5:19" x14ac:dyDescent="0.25">
      <c r="E1626" s="16"/>
      <c r="F1626" s="16"/>
      <c r="G1626" s="17"/>
      <c r="H1626" s="18"/>
      <c r="I1626" s="26"/>
      <c r="J1626" s="19"/>
      <c r="K1626" s="18"/>
      <c r="L1626" s="18"/>
      <c r="M1626" s="18"/>
      <c r="N1626" s="18"/>
      <c r="Q1626" s="18"/>
      <c r="S1626" s="18"/>
    </row>
    <row r="1627" spans="5:19" x14ac:dyDescent="0.25">
      <c r="E1627" s="16"/>
      <c r="F1627" s="16"/>
      <c r="G1627" s="17"/>
      <c r="H1627" s="18"/>
      <c r="I1627" s="26"/>
      <c r="J1627" s="19"/>
      <c r="K1627" s="18"/>
      <c r="L1627" s="18"/>
      <c r="M1627" s="18"/>
      <c r="N1627" s="18"/>
      <c r="S1627" s="18"/>
    </row>
    <row r="1628" spans="5:19" x14ac:dyDescent="0.25">
      <c r="E1628" s="16"/>
      <c r="F1628" s="16"/>
      <c r="G1628" s="17"/>
      <c r="H1628" s="18"/>
      <c r="I1628" s="26"/>
      <c r="J1628" s="19"/>
      <c r="K1628" s="18"/>
      <c r="L1628" s="18"/>
      <c r="M1628" s="18"/>
      <c r="N1628" s="18"/>
      <c r="S1628" s="18"/>
    </row>
    <row r="1629" spans="5:19" x14ac:dyDescent="0.25">
      <c r="E1629" s="16"/>
      <c r="F1629" s="16"/>
      <c r="G1629" s="17"/>
      <c r="H1629" s="18"/>
      <c r="I1629" s="26"/>
      <c r="J1629" s="19"/>
      <c r="K1629" s="18"/>
      <c r="L1629" s="18"/>
      <c r="M1629" s="18"/>
      <c r="N1629" s="18"/>
      <c r="S1629" s="18"/>
    </row>
    <row r="1630" spans="5:19" x14ac:dyDescent="0.25">
      <c r="E1630" s="16"/>
      <c r="F1630" s="16"/>
      <c r="G1630" s="17"/>
      <c r="H1630" s="18"/>
      <c r="I1630" s="26"/>
      <c r="J1630" s="19"/>
      <c r="K1630" s="18"/>
      <c r="L1630" s="18"/>
      <c r="M1630" s="18"/>
      <c r="N1630" s="18"/>
      <c r="S1630" s="18"/>
    </row>
    <row r="1631" spans="5:19" x14ac:dyDescent="0.25">
      <c r="E1631" s="16"/>
      <c r="F1631" s="16"/>
      <c r="G1631" s="17"/>
      <c r="H1631" s="18"/>
      <c r="I1631" s="26"/>
      <c r="J1631" s="19"/>
      <c r="K1631" s="18"/>
      <c r="L1631" s="18"/>
      <c r="M1631" s="18"/>
      <c r="N1631" s="18"/>
      <c r="S1631" s="18"/>
    </row>
    <row r="1632" spans="5:19" x14ac:dyDescent="0.25">
      <c r="E1632" s="16"/>
      <c r="F1632" s="16"/>
      <c r="G1632" s="17"/>
      <c r="H1632" s="18"/>
      <c r="I1632" s="26"/>
      <c r="J1632" s="19"/>
      <c r="K1632" s="18"/>
      <c r="L1632" s="18"/>
      <c r="M1632" s="18"/>
      <c r="N1632" s="18"/>
      <c r="S1632" s="18"/>
    </row>
    <row r="1633" spans="5:19" x14ac:dyDescent="0.25">
      <c r="E1633" s="16"/>
      <c r="F1633" s="16"/>
      <c r="G1633" s="17"/>
      <c r="H1633" s="18"/>
      <c r="I1633" s="26"/>
      <c r="J1633" s="19"/>
      <c r="K1633" s="18"/>
      <c r="L1633" s="18"/>
      <c r="M1633" s="18"/>
      <c r="N1633" s="18"/>
      <c r="S1633" s="18"/>
    </row>
    <row r="1634" spans="5:19" x14ac:dyDescent="0.25">
      <c r="E1634" s="16"/>
      <c r="F1634" s="16"/>
      <c r="G1634" s="17"/>
      <c r="H1634" s="18"/>
      <c r="I1634" s="26"/>
      <c r="J1634" s="19"/>
      <c r="K1634" s="18"/>
      <c r="L1634" s="18"/>
      <c r="M1634" s="18"/>
      <c r="N1634" s="18"/>
      <c r="S1634" s="18"/>
    </row>
    <row r="1635" spans="5:19" x14ac:dyDescent="0.25">
      <c r="E1635" s="16"/>
      <c r="F1635" s="16"/>
      <c r="G1635" s="17"/>
      <c r="H1635" s="18"/>
      <c r="I1635" s="26"/>
      <c r="J1635" s="19"/>
      <c r="K1635" s="18"/>
      <c r="L1635" s="18"/>
      <c r="M1635" s="18"/>
      <c r="N1635" s="18"/>
      <c r="S1635" s="18"/>
    </row>
    <row r="1636" spans="5:19" x14ac:dyDescent="0.25">
      <c r="E1636" s="16"/>
      <c r="F1636" s="16"/>
      <c r="G1636" s="17"/>
      <c r="H1636" s="18"/>
      <c r="I1636" s="26"/>
      <c r="J1636" s="19"/>
      <c r="K1636" s="18"/>
      <c r="L1636" s="18"/>
      <c r="M1636" s="18"/>
      <c r="N1636" s="18"/>
      <c r="S1636" s="18"/>
    </row>
    <row r="1637" spans="5:19" x14ac:dyDescent="0.25">
      <c r="E1637" s="16"/>
      <c r="F1637" s="16"/>
      <c r="G1637" s="17"/>
      <c r="H1637" s="18"/>
      <c r="I1637" s="26"/>
      <c r="J1637" s="19"/>
      <c r="K1637" s="18"/>
      <c r="L1637" s="18"/>
      <c r="M1637" s="18"/>
      <c r="N1637" s="18"/>
      <c r="S1637" s="18"/>
    </row>
    <row r="1638" spans="5:19" x14ac:dyDescent="0.25">
      <c r="E1638" s="16"/>
      <c r="F1638" s="16"/>
      <c r="G1638" s="17"/>
      <c r="H1638" s="18"/>
      <c r="I1638" s="26"/>
      <c r="J1638" s="19"/>
      <c r="K1638" s="18"/>
      <c r="L1638" s="18"/>
      <c r="M1638" s="18"/>
      <c r="N1638" s="18"/>
      <c r="S1638" s="18"/>
    </row>
    <row r="1639" spans="5:19" x14ac:dyDescent="0.25">
      <c r="E1639" s="16"/>
      <c r="F1639" s="16"/>
      <c r="G1639" s="17"/>
      <c r="H1639" s="18"/>
      <c r="I1639" s="26"/>
      <c r="J1639" s="19"/>
      <c r="K1639" s="18"/>
      <c r="L1639" s="18"/>
      <c r="M1639" s="18"/>
      <c r="N1639" s="18"/>
      <c r="S1639" s="18"/>
    </row>
    <row r="1640" spans="5:19" x14ac:dyDescent="0.25">
      <c r="E1640" s="16"/>
      <c r="F1640" s="16"/>
      <c r="G1640" s="17"/>
      <c r="H1640" s="18"/>
      <c r="I1640" s="26"/>
      <c r="J1640" s="19"/>
      <c r="K1640" s="18"/>
      <c r="L1640" s="18"/>
      <c r="M1640" s="18"/>
      <c r="N1640" s="18"/>
      <c r="S1640" s="18"/>
    </row>
    <row r="1641" spans="5:19" x14ac:dyDescent="0.25">
      <c r="E1641" s="16"/>
      <c r="F1641" s="16"/>
      <c r="G1641" s="17"/>
      <c r="H1641" s="18"/>
      <c r="I1641" s="26"/>
      <c r="J1641" s="19"/>
      <c r="K1641" s="18"/>
      <c r="L1641" s="18"/>
      <c r="M1641" s="18"/>
      <c r="N1641" s="18"/>
      <c r="S1641" s="18"/>
    </row>
    <row r="1642" spans="5:19" x14ac:dyDescent="0.25">
      <c r="E1642" s="16"/>
      <c r="F1642" s="16"/>
      <c r="G1642" s="17"/>
      <c r="H1642" s="18"/>
      <c r="I1642" s="26"/>
      <c r="J1642" s="19"/>
      <c r="K1642" s="18"/>
      <c r="L1642" s="18"/>
      <c r="M1642" s="18"/>
      <c r="N1642" s="18"/>
      <c r="S1642" s="18"/>
    </row>
    <row r="1643" spans="5:19" x14ac:dyDescent="0.25">
      <c r="E1643" s="16"/>
      <c r="F1643" s="16"/>
      <c r="G1643" s="17"/>
      <c r="H1643" s="18"/>
      <c r="I1643" s="26"/>
      <c r="J1643" s="19"/>
      <c r="K1643" s="18"/>
      <c r="L1643" s="18"/>
      <c r="M1643" s="18"/>
      <c r="N1643" s="18"/>
      <c r="S1643" s="18"/>
    </row>
    <row r="1644" spans="5:19" x14ac:dyDescent="0.25">
      <c r="E1644" s="16"/>
      <c r="F1644" s="16"/>
      <c r="G1644" s="17"/>
      <c r="H1644" s="18"/>
      <c r="I1644" s="26"/>
      <c r="J1644" s="19"/>
      <c r="K1644" s="18"/>
      <c r="L1644" s="18"/>
      <c r="M1644" s="18"/>
      <c r="N1644" s="18"/>
      <c r="S1644" s="18"/>
    </row>
    <row r="1645" spans="5:19" x14ac:dyDescent="0.25">
      <c r="E1645" s="16"/>
      <c r="F1645" s="16"/>
      <c r="G1645" s="17"/>
      <c r="H1645" s="18"/>
      <c r="I1645" s="26"/>
      <c r="J1645" s="19"/>
      <c r="K1645" s="18"/>
      <c r="L1645" s="18"/>
      <c r="M1645" s="18"/>
      <c r="N1645" s="18"/>
      <c r="S1645" s="18"/>
    </row>
    <row r="1646" spans="5:19" x14ac:dyDescent="0.25">
      <c r="E1646" s="16"/>
      <c r="F1646" s="16"/>
      <c r="G1646" s="17"/>
      <c r="H1646" s="18"/>
      <c r="I1646" s="26"/>
      <c r="J1646" s="19"/>
      <c r="K1646" s="18"/>
      <c r="L1646" s="18"/>
      <c r="M1646" s="18"/>
      <c r="N1646" s="18"/>
      <c r="S1646" s="18"/>
    </row>
    <row r="1647" spans="5:19" x14ac:dyDescent="0.25">
      <c r="E1647" s="16"/>
      <c r="F1647" s="16"/>
      <c r="G1647" s="17"/>
      <c r="H1647" s="18"/>
      <c r="I1647" s="26"/>
      <c r="J1647" s="19"/>
      <c r="K1647" s="18"/>
      <c r="L1647" s="18"/>
      <c r="M1647" s="18"/>
      <c r="N1647" s="18"/>
      <c r="S1647" s="18"/>
    </row>
    <row r="1648" spans="5:19" x14ac:dyDescent="0.25">
      <c r="E1648" s="16"/>
      <c r="F1648" s="16"/>
      <c r="G1648" s="17"/>
      <c r="H1648" s="18"/>
      <c r="I1648" s="26"/>
      <c r="J1648" s="19"/>
      <c r="K1648" s="18"/>
      <c r="L1648" s="18"/>
      <c r="M1648" s="18"/>
      <c r="N1648" s="18"/>
      <c r="S1648" s="18"/>
    </row>
    <row r="1649" spans="5:19" x14ac:dyDescent="0.25">
      <c r="E1649" s="16"/>
      <c r="F1649" s="16"/>
      <c r="G1649" s="17"/>
      <c r="H1649" s="18"/>
      <c r="I1649" s="26"/>
      <c r="J1649" s="19"/>
      <c r="K1649" s="18"/>
      <c r="L1649" s="18"/>
      <c r="M1649" s="18"/>
      <c r="N1649" s="18"/>
      <c r="S1649" s="18"/>
    </row>
    <row r="1650" spans="5:19" x14ac:dyDescent="0.25">
      <c r="E1650" s="16"/>
      <c r="F1650" s="16"/>
      <c r="G1650" s="17"/>
      <c r="H1650" s="18"/>
      <c r="I1650" s="26"/>
      <c r="J1650" s="19"/>
      <c r="K1650" s="18"/>
      <c r="L1650" s="18"/>
      <c r="M1650" s="18"/>
      <c r="N1650" s="18"/>
      <c r="S1650" s="18"/>
    </row>
    <row r="1651" spans="5:19" x14ac:dyDescent="0.25">
      <c r="E1651" s="16"/>
      <c r="F1651" s="16"/>
      <c r="G1651" s="17"/>
      <c r="H1651" s="18"/>
      <c r="I1651" s="26"/>
      <c r="J1651" s="19"/>
      <c r="K1651" s="18"/>
      <c r="L1651" s="18"/>
      <c r="M1651" s="18"/>
      <c r="N1651" s="18"/>
      <c r="S1651" s="18"/>
    </row>
    <row r="1652" spans="5:19" x14ac:dyDescent="0.25">
      <c r="E1652" s="16"/>
      <c r="F1652" s="16"/>
      <c r="G1652" s="17"/>
      <c r="H1652" s="18"/>
      <c r="I1652" s="26"/>
      <c r="J1652" s="19"/>
      <c r="K1652" s="18"/>
      <c r="L1652" s="18"/>
      <c r="M1652" s="18"/>
      <c r="N1652" s="18"/>
      <c r="S1652" s="18"/>
    </row>
    <row r="1653" spans="5:19" x14ac:dyDescent="0.25">
      <c r="E1653" s="16"/>
      <c r="F1653" s="16"/>
      <c r="G1653" s="17"/>
      <c r="H1653" s="18"/>
      <c r="I1653" s="26"/>
      <c r="J1653" s="19"/>
      <c r="K1653" s="18"/>
      <c r="L1653" s="18"/>
      <c r="M1653" s="18"/>
      <c r="N1653" s="18"/>
      <c r="S1653" s="18"/>
    </row>
    <row r="1654" spans="5:19" x14ac:dyDescent="0.25">
      <c r="E1654" s="16"/>
      <c r="F1654" s="16"/>
      <c r="G1654" s="17"/>
      <c r="H1654" s="18"/>
      <c r="I1654" s="26"/>
      <c r="J1654" s="19"/>
      <c r="K1654" s="18"/>
      <c r="L1654" s="18"/>
      <c r="M1654" s="18"/>
      <c r="N1654" s="18"/>
      <c r="S1654" s="18"/>
    </row>
    <row r="1655" spans="5:19" x14ac:dyDescent="0.25">
      <c r="E1655" s="16"/>
      <c r="F1655" s="16"/>
      <c r="G1655" s="17"/>
      <c r="H1655" s="18"/>
      <c r="I1655" s="26"/>
      <c r="J1655" s="19"/>
      <c r="K1655" s="18"/>
      <c r="L1655" s="18"/>
      <c r="M1655" s="18"/>
      <c r="N1655" s="18"/>
      <c r="S1655" s="18"/>
    </row>
    <row r="1656" spans="5:19" x14ac:dyDescent="0.25">
      <c r="E1656" s="16"/>
      <c r="F1656" s="16"/>
      <c r="G1656" s="17"/>
      <c r="H1656" s="18"/>
      <c r="I1656" s="26"/>
      <c r="J1656" s="19"/>
      <c r="K1656" s="18"/>
      <c r="L1656" s="18"/>
      <c r="M1656" s="18"/>
      <c r="N1656" s="18"/>
      <c r="S1656" s="18"/>
    </row>
    <row r="1657" spans="5:19" x14ac:dyDescent="0.25">
      <c r="E1657" s="16"/>
      <c r="F1657" s="16"/>
      <c r="G1657" s="17"/>
      <c r="H1657" s="18"/>
      <c r="I1657" s="26"/>
      <c r="J1657" s="19"/>
      <c r="K1657" s="18"/>
      <c r="L1657" s="18"/>
      <c r="M1657" s="18"/>
      <c r="N1657" s="18"/>
      <c r="S1657" s="18"/>
    </row>
    <row r="1658" spans="5:19" x14ac:dyDescent="0.25">
      <c r="E1658" s="16"/>
      <c r="F1658" s="16"/>
      <c r="G1658" s="17"/>
      <c r="H1658" s="18"/>
      <c r="I1658" s="26"/>
      <c r="J1658" s="19"/>
      <c r="K1658" s="18"/>
      <c r="L1658" s="18"/>
      <c r="M1658" s="18"/>
      <c r="N1658" s="18"/>
      <c r="S1658" s="18"/>
    </row>
    <row r="1659" spans="5:19" x14ac:dyDescent="0.25">
      <c r="E1659" s="16"/>
      <c r="F1659" s="16"/>
      <c r="G1659" s="17"/>
      <c r="H1659" s="18"/>
      <c r="I1659" s="26"/>
      <c r="J1659" s="19"/>
      <c r="K1659" s="18"/>
      <c r="L1659" s="18"/>
      <c r="M1659" s="18"/>
      <c r="N1659" s="18"/>
      <c r="S1659" s="18"/>
    </row>
    <row r="1660" spans="5:19" x14ac:dyDescent="0.25">
      <c r="E1660" s="16"/>
      <c r="F1660" s="16"/>
      <c r="G1660" s="17"/>
      <c r="H1660" s="18"/>
      <c r="I1660" s="26"/>
      <c r="J1660" s="19"/>
      <c r="K1660" s="18"/>
      <c r="L1660" s="18"/>
      <c r="M1660" s="18"/>
      <c r="N1660" s="18"/>
      <c r="S1660" s="18"/>
    </row>
    <row r="1661" spans="5:19" x14ac:dyDescent="0.25">
      <c r="E1661" s="16"/>
      <c r="F1661" s="16"/>
      <c r="G1661" s="17"/>
      <c r="H1661" s="18"/>
      <c r="I1661" s="26"/>
      <c r="J1661" s="19"/>
      <c r="K1661" s="18"/>
      <c r="L1661" s="18"/>
      <c r="M1661" s="18"/>
      <c r="N1661" s="18"/>
      <c r="S1661" s="18"/>
    </row>
    <row r="1662" spans="5:19" x14ac:dyDescent="0.25">
      <c r="E1662" s="16"/>
      <c r="F1662" s="16"/>
      <c r="G1662" s="17"/>
      <c r="H1662" s="18"/>
      <c r="I1662" s="26"/>
      <c r="J1662" s="19"/>
      <c r="K1662" s="18"/>
      <c r="L1662" s="18"/>
      <c r="M1662" s="18"/>
      <c r="N1662" s="18"/>
      <c r="S1662" s="18"/>
    </row>
    <row r="1663" spans="5:19" x14ac:dyDescent="0.25">
      <c r="E1663" s="16"/>
      <c r="F1663" s="16"/>
      <c r="G1663" s="17"/>
      <c r="H1663" s="18"/>
      <c r="I1663" s="26"/>
      <c r="J1663" s="19"/>
      <c r="K1663" s="18"/>
      <c r="L1663" s="18"/>
      <c r="M1663" s="18"/>
      <c r="N1663" s="18"/>
      <c r="S1663" s="18"/>
    </row>
    <row r="1664" spans="5:19" x14ac:dyDescent="0.25">
      <c r="E1664" s="16"/>
      <c r="F1664" s="16"/>
      <c r="G1664" s="17"/>
      <c r="H1664" s="18"/>
      <c r="I1664" s="26"/>
      <c r="J1664" s="19"/>
      <c r="K1664" s="18"/>
      <c r="L1664" s="18"/>
      <c r="M1664" s="18"/>
      <c r="N1664" s="18"/>
      <c r="S1664" s="18"/>
    </row>
    <row r="1665" spans="5:19" x14ac:dyDescent="0.25">
      <c r="E1665" s="16"/>
      <c r="F1665" s="16"/>
      <c r="G1665" s="17"/>
      <c r="H1665" s="18"/>
      <c r="I1665" s="26"/>
      <c r="J1665" s="19"/>
      <c r="K1665" s="18"/>
      <c r="L1665" s="18"/>
      <c r="M1665" s="18"/>
      <c r="N1665" s="18"/>
      <c r="S1665" s="18"/>
    </row>
    <row r="1666" spans="5:19" x14ac:dyDescent="0.25">
      <c r="E1666" s="16"/>
      <c r="F1666" s="16"/>
      <c r="G1666" s="17"/>
      <c r="H1666" s="18"/>
      <c r="I1666" s="26"/>
      <c r="J1666" s="19"/>
      <c r="K1666" s="18"/>
      <c r="L1666" s="18"/>
      <c r="M1666" s="18"/>
      <c r="N1666" s="18"/>
      <c r="P1666" s="18"/>
      <c r="R1666" s="18"/>
      <c r="S1666" s="18"/>
    </row>
    <row r="1667" spans="5:19" x14ac:dyDescent="0.25">
      <c r="E1667" s="16"/>
      <c r="F1667" s="16"/>
      <c r="G1667" s="17"/>
      <c r="H1667" s="18"/>
      <c r="I1667" s="26"/>
      <c r="J1667" s="19"/>
      <c r="K1667" s="18"/>
      <c r="L1667" s="18"/>
      <c r="M1667" s="18"/>
      <c r="N1667" s="18"/>
      <c r="Q1667" s="18"/>
      <c r="S1667" s="18"/>
    </row>
    <row r="1668" spans="5:19" x14ac:dyDescent="0.25">
      <c r="E1668" s="16"/>
      <c r="F1668" s="16"/>
      <c r="G1668" s="17"/>
      <c r="H1668" s="18"/>
      <c r="I1668" s="26"/>
      <c r="J1668" s="19"/>
      <c r="L1668" s="18"/>
      <c r="M1668" s="18"/>
      <c r="N1668" s="18"/>
      <c r="S1668" s="18"/>
    </row>
    <row r="1669" spans="5:19" x14ac:dyDescent="0.25">
      <c r="E1669" s="16"/>
      <c r="F1669" s="16"/>
      <c r="G1669" s="17"/>
      <c r="H1669" s="18"/>
      <c r="I1669" s="26"/>
      <c r="J1669" s="19"/>
      <c r="K1669" s="18"/>
      <c r="L1669" s="18"/>
      <c r="M1669" s="18"/>
      <c r="N1669" s="18"/>
      <c r="S1669" s="18"/>
    </row>
    <row r="1670" spans="5:19" x14ac:dyDescent="0.25">
      <c r="E1670" s="16"/>
      <c r="F1670" s="16"/>
      <c r="G1670" s="17"/>
      <c r="H1670" s="18"/>
      <c r="I1670" s="26"/>
      <c r="J1670" s="19"/>
      <c r="K1670" s="18"/>
      <c r="L1670" s="18"/>
      <c r="M1670" s="18"/>
      <c r="N1670" s="18"/>
      <c r="S1670" s="18"/>
    </row>
    <row r="1671" spans="5:19" x14ac:dyDescent="0.25">
      <c r="E1671" s="16"/>
      <c r="F1671" s="16"/>
      <c r="G1671" s="17"/>
      <c r="H1671" s="18"/>
      <c r="I1671" s="26"/>
      <c r="J1671" s="19"/>
      <c r="K1671" s="18"/>
      <c r="L1671" s="18"/>
      <c r="M1671" s="18"/>
      <c r="N1671" s="18"/>
      <c r="S1671" s="18"/>
    </row>
    <row r="1672" spans="5:19" x14ac:dyDescent="0.25">
      <c r="E1672" s="16"/>
      <c r="F1672" s="16"/>
      <c r="G1672" s="17"/>
      <c r="H1672" s="18"/>
      <c r="I1672" s="26"/>
      <c r="J1672" s="19"/>
      <c r="K1672" s="18"/>
      <c r="L1672" s="18"/>
      <c r="M1672" s="18"/>
      <c r="N1672" s="18"/>
      <c r="S1672" s="18"/>
    </row>
    <row r="1673" spans="5:19" x14ac:dyDescent="0.25">
      <c r="E1673" s="16"/>
      <c r="F1673" s="16"/>
      <c r="G1673" s="17"/>
      <c r="H1673" s="18"/>
      <c r="I1673" s="26"/>
      <c r="J1673" s="19"/>
      <c r="K1673" s="18"/>
      <c r="L1673" s="18"/>
      <c r="M1673" s="18"/>
      <c r="N1673" s="18"/>
      <c r="P1673" s="18"/>
      <c r="R1673" s="18"/>
      <c r="S1673" s="18"/>
    </row>
    <row r="1674" spans="5:19" x14ac:dyDescent="0.25">
      <c r="E1674" s="16"/>
      <c r="F1674" s="16"/>
      <c r="G1674" s="17"/>
      <c r="H1674" s="18"/>
      <c r="I1674" s="26"/>
      <c r="J1674" s="19"/>
      <c r="K1674" s="18"/>
      <c r="L1674" s="18"/>
      <c r="M1674" s="18"/>
      <c r="N1674" s="18"/>
      <c r="P1674" s="18"/>
      <c r="R1674" s="18"/>
      <c r="S1674" s="18"/>
    </row>
    <row r="1675" spans="5:19" x14ac:dyDescent="0.25">
      <c r="E1675" s="16"/>
      <c r="F1675" s="16"/>
      <c r="G1675" s="17"/>
      <c r="H1675" s="18"/>
      <c r="I1675" s="26"/>
      <c r="J1675" s="19"/>
      <c r="K1675" s="18"/>
      <c r="L1675" s="18"/>
      <c r="M1675" s="18"/>
      <c r="N1675" s="18"/>
      <c r="P1675" s="18"/>
      <c r="R1675" s="18"/>
      <c r="S1675" s="18"/>
    </row>
    <row r="1676" spans="5:19" x14ac:dyDescent="0.25">
      <c r="E1676" s="16"/>
      <c r="F1676" s="16"/>
      <c r="G1676" s="17"/>
      <c r="H1676" s="18"/>
      <c r="I1676" s="26"/>
      <c r="J1676" s="19"/>
      <c r="K1676" s="18"/>
      <c r="L1676" s="18"/>
      <c r="M1676" s="18"/>
      <c r="N1676" s="18"/>
      <c r="P1676" s="18"/>
      <c r="R1676" s="18"/>
      <c r="S1676" s="18"/>
    </row>
    <row r="1677" spans="5:19" x14ac:dyDescent="0.25">
      <c r="E1677" s="16"/>
      <c r="F1677" s="16"/>
      <c r="G1677" s="17"/>
      <c r="H1677" s="18"/>
      <c r="I1677" s="26"/>
      <c r="J1677" s="19"/>
      <c r="K1677" s="18"/>
      <c r="L1677" s="18"/>
      <c r="M1677" s="18"/>
      <c r="N1677" s="18"/>
      <c r="S1677" s="18"/>
    </row>
    <row r="1678" spans="5:19" x14ac:dyDescent="0.25">
      <c r="E1678" s="16"/>
      <c r="F1678" s="16"/>
      <c r="G1678" s="17"/>
      <c r="H1678" s="18"/>
      <c r="I1678" s="26"/>
      <c r="J1678" s="19"/>
      <c r="K1678" s="18"/>
      <c r="L1678" s="18"/>
      <c r="M1678" s="18"/>
      <c r="N1678" s="18"/>
      <c r="S1678" s="18"/>
    </row>
    <row r="1679" spans="5:19" x14ac:dyDescent="0.25">
      <c r="E1679" s="16"/>
      <c r="F1679" s="16"/>
      <c r="G1679" s="17"/>
      <c r="H1679" s="18"/>
      <c r="I1679" s="26"/>
      <c r="J1679" s="19"/>
      <c r="K1679" s="18"/>
      <c r="L1679" s="18"/>
      <c r="M1679" s="18"/>
      <c r="N1679" s="18"/>
      <c r="S1679" s="18"/>
    </row>
    <row r="1680" spans="5:19" x14ac:dyDescent="0.25">
      <c r="E1680" s="16"/>
      <c r="F1680" s="16"/>
      <c r="G1680" s="17"/>
      <c r="H1680" s="18"/>
      <c r="I1680" s="26"/>
      <c r="J1680" s="19"/>
      <c r="K1680" s="18"/>
      <c r="L1680" s="18"/>
      <c r="M1680" s="18"/>
      <c r="N1680" s="18"/>
      <c r="S1680" s="18"/>
    </row>
    <row r="1681" spans="5:19" x14ac:dyDescent="0.25">
      <c r="E1681" s="16"/>
      <c r="F1681" s="16"/>
      <c r="G1681" s="17"/>
      <c r="H1681" s="18"/>
      <c r="I1681" s="26"/>
      <c r="J1681" s="19"/>
      <c r="K1681" s="18"/>
      <c r="L1681" s="18"/>
      <c r="M1681" s="18"/>
      <c r="N1681" s="18"/>
      <c r="S1681" s="18"/>
    </row>
    <row r="1682" spans="5:19" x14ac:dyDescent="0.25">
      <c r="E1682" s="16"/>
      <c r="F1682" s="16"/>
      <c r="G1682" s="17"/>
      <c r="H1682" s="18"/>
      <c r="I1682" s="26"/>
      <c r="J1682" s="19"/>
      <c r="K1682" s="18"/>
      <c r="L1682" s="18"/>
      <c r="M1682" s="18"/>
      <c r="N1682" s="18"/>
      <c r="S1682" s="18"/>
    </row>
    <row r="1683" spans="5:19" x14ac:dyDescent="0.25">
      <c r="E1683" s="16"/>
      <c r="F1683" s="16"/>
      <c r="G1683" s="17"/>
      <c r="H1683" s="18"/>
      <c r="I1683" s="26"/>
      <c r="J1683" s="19"/>
      <c r="K1683" s="18"/>
      <c r="L1683" s="18"/>
      <c r="M1683" s="18"/>
      <c r="N1683" s="18"/>
      <c r="S1683" s="18"/>
    </row>
    <row r="1684" spans="5:19" x14ac:dyDescent="0.25">
      <c r="E1684" s="16"/>
      <c r="F1684" s="16"/>
      <c r="G1684" s="17"/>
      <c r="H1684" s="18"/>
      <c r="I1684" s="26"/>
      <c r="J1684" s="19"/>
      <c r="K1684" s="18"/>
      <c r="L1684" s="18"/>
      <c r="M1684" s="18"/>
      <c r="N1684" s="18"/>
      <c r="S1684" s="18"/>
    </row>
    <row r="1685" spans="5:19" x14ac:dyDescent="0.25">
      <c r="E1685" s="16"/>
      <c r="F1685" s="16"/>
      <c r="G1685" s="17"/>
      <c r="H1685" s="18"/>
      <c r="I1685" s="26"/>
      <c r="J1685" s="19"/>
      <c r="K1685" s="18"/>
      <c r="L1685" s="18"/>
      <c r="M1685" s="18"/>
      <c r="N1685" s="18"/>
      <c r="S1685" s="18"/>
    </row>
    <row r="1686" spans="5:19" x14ac:dyDescent="0.25">
      <c r="E1686" s="16"/>
      <c r="F1686" s="16"/>
      <c r="G1686" s="17"/>
      <c r="H1686" s="18"/>
      <c r="I1686" s="26"/>
      <c r="J1686" s="19"/>
      <c r="K1686" s="18"/>
      <c r="L1686" s="18"/>
      <c r="M1686" s="18"/>
      <c r="N1686" s="18"/>
      <c r="S1686" s="18"/>
    </row>
    <row r="1687" spans="5:19" x14ac:dyDescent="0.25">
      <c r="E1687" s="16"/>
      <c r="F1687" s="16"/>
      <c r="G1687" s="17"/>
      <c r="H1687" s="18"/>
      <c r="I1687" s="26"/>
      <c r="J1687" s="19"/>
      <c r="K1687" s="18"/>
      <c r="L1687" s="18"/>
      <c r="M1687" s="18"/>
      <c r="N1687" s="18"/>
      <c r="S1687" s="18"/>
    </row>
    <row r="1688" spans="5:19" x14ac:dyDescent="0.25">
      <c r="E1688" s="16"/>
      <c r="F1688" s="16"/>
      <c r="G1688" s="17"/>
      <c r="H1688" s="18"/>
      <c r="I1688" s="26"/>
      <c r="J1688" s="19"/>
      <c r="K1688" s="18"/>
      <c r="L1688" s="18"/>
      <c r="M1688" s="18"/>
      <c r="N1688" s="18"/>
      <c r="S1688" s="18"/>
    </row>
    <row r="1689" spans="5:19" x14ac:dyDescent="0.25">
      <c r="E1689" s="16"/>
      <c r="F1689" s="16"/>
      <c r="G1689" s="17"/>
      <c r="H1689" s="18"/>
      <c r="I1689" s="26"/>
      <c r="J1689" s="19"/>
      <c r="K1689" s="18"/>
      <c r="L1689" s="18"/>
      <c r="M1689" s="18"/>
      <c r="N1689" s="18"/>
      <c r="S1689" s="18"/>
    </row>
    <row r="1690" spans="5:19" x14ac:dyDescent="0.25">
      <c r="E1690" s="16"/>
      <c r="F1690" s="16"/>
      <c r="G1690" s="17"/>
      <c r="H1690" s="18"/>
      <c r="I1690" s="26"/>
      <c r="J1690" s="19"/>
      <c r="K1690" s="18"/>
      <c r="L1690" s="18"/>
      <c r="M1690" s="18"/>
      <c r="N1690" s="18"/>
      <c r="S1690" s="18"/>
    </row>
    <row r="1691" spans="5:19" x14ac:dyDescent="0.25">
      <c r="E1691" s="16"/>
      <c r="F1691" s="16"/>
      <c r="G1691" s="17"/>
      <c r="H1691" s="18"/>
      <c r="I1691" s="26"/>
      <c r="J1691" s="19"/>
      <c r="K1691" s="18"/>
      <c r="L1691" s="18"/>
      <c r="M1691" s="18"/>
      <c r="N1691" s="18"/>
      <c r="S1691" s="18"/>
    </row>
    <row r="1692" spans="5:19" x14ac:dyDescent="0.25">
      <c r="E1692" s="16"/>
      <c r="F1692" s="16"/>
      <c r="G1692" s="17"/>
      <c r="H1692" s="18"/>
      <c r="I1692" s="26"/>
      <c r="J1692" s="19"/>
      <c r="K1692" s="18"/>
      <c r="L1692" s="18"/>
      <c r="M1692" s="18"/>
      <c r="N1692" s="18"/>
      <c r="S1692" s="18"/>
    </row>
    <row r="1693" spans="5:19" x14ac:dyDescent="0.25">
      <c r="E1693" s="16"/>
      <c r="F1693" s="16"/>
      <c r="G1693" s="17"/>
      <c r="H1693" s="18"/>
      <c r="I1693" s="26"/>
      <c r="J1693" s="19"/>
      <c r="K1693" s="18"/>
      <c r="L1693" s="18"/>
      <c r="M1693" s="18"/>
      <c r="N1693" s="18"/>
      <c r="S1693" s="18"/>
    </row>
    <row r="1694" spans="5:19" x14ac:dyDescent="0.25">
      <c r="E1694" s="16"/>
      <c r="F1694" s="16"/>
      <c r="G1694" s="17"/>
      <c r="H1694" s="18"/>
      <c r="I1694" s="26"/>
      <c r="J1694" s="19"/>
      <c r="K1694" s="18"/>
      <c r="L1694" s="18"/>
      <c r="M1694" s="18"/>
      <c r="N1694" s="18"/>
      <c r="S1694" s="18"/>
    </row>
    <row r="1695" spans="5:19" x14ac:dyDescent="0.25">
      <c r="E1695" s="16"/>
      <c r="F1695" s="16"/>
      <c r="G1695" s="17"/>
      <c r="H1695" s="18"/>
      <c r="I1695" s="26"/>
      <c r="J1695" s="19"/>
      <c r="K1695" s="18"/>
      <c r="L1695" s="18"/>
      <c r="M1695" s="18"/>
      <c r="N1695" s="18"/>
      <c r="S1695" s="18"/>
    </row>
    <row r="1696" spans="5:19" x14ac:dyDescent="0.25">
      <c r="E1696" s="16"/>
      <c r="F1696" s="16"/>
      <c r="G1696" s="17"/>
      <c r="H1696" s="18"/>
      <c r="I1696" s="26"/>
      <c r="J1696" s="19"/>
      <c r="K1696" s="18"/>
      <c r="L1696" s="18"/>
      <c r="M1696" s="18"/>
      <c r="N1696" s="18"/>
      <c r="S1696" s="18"/>
    </row>
    <row r="1697" spans="5:19" x14ac:dyDescent="0.25">
      <c r="E1697" s="16"/>
      <c r="F1697" s="16"/>
      <c r="G1697" s="17"/>
      <c r="H1697" s="18"/>
      <c r="I1697" s="26"/>
      <c r="J1697" s="19"/>
      <c r="K1697" s="18"/>
      <c r="L1697" s="18"/>
      <c r="M1697" s="18"/>
      <c r="N1697" s="18"/>
      <c r="S1697" s="18"/>
    </row>
    <row r="1698" spans="5:19" x14ac:dyDescent="0.25">
      <c r="E1698" s="16"/>
      <c r="F1698" s="16"/>
      <c r="G1698" s="17"/>
      <c r="H1698" s="18"/>
      <c r="I1698" s="26"/>
      <c r="J1698" s="19"/>
      <c r="K1698" s="18"/>
      <c r="L1698" s="18"/>
      <c r="M1698" s="18"/>
      <c r="N1698" s="18"/>
      <c r="S1698" s="18"/>
    </row>
    <row r="1699" spans="5:19" x14ac:dyDescent="0.25">
      <c r="E1699" s="16"/>
      <c r="F1699" s="16"/>
      <c r="G1699" s="17"/>
      <c r="H1699" s="18"/>
      <c r="I1699" s="26"/>
      <c r="J1699" s="19"/>
      <c r="K1699" s="18"/>
      <c r="L1699" s="18"/>
      <c r="M1699" s="18"/>
      <c r="N1699" s="18"/>
      <c r="S1699" s="18"/>
    </row>
    <row r="1700" spans="5:19" x14ac:dyDescent="0.25">
      <c r="E1700" s="16"/>
      <c r="F1700" s="16"/>
      <c r="G1700" s="17"/>
      <c r="H1700" s="18"/>
      <c r="I1700" s="26"/>
      <c r="J1700" s="19"/>
      <c r="K1700" s="18"/>
      <c r="L1700" s="18"/>
      <c r="M1700" s="18"/>
      <c r="N1700" s="18"/>
      <c r="S1700" s="18"/>
    </row>
    <row r="1701" spans="5:19" x14ac:dyDescent="0.25">
      <c r="E1701" s="16"/>
      <c r="F1701" s="16"/>
      <c r="G1701" s="17"/>
      <c r="H1701" s="18"/>
      <c r="I1701" s="26"/>
      <c r="J1701" s="19"/>
      <c r="K1701" s="18"/>
      <c r="L1701" s="18"/>
      <c r="M1701" s="18"/>
      <c r="N1701" s="18"/>
      <c r="S1701" s="18"/>
    </row>
    <row r="1702" spans="5:19" x14ac:dyDescent="0.25">
      <c r="E1702" s="16"/>
      <c r="F1702" s="16"/>
      <c r="G1702" s="17"/>
      <c r="H1702" s="18"/>
      <c r="I1702" s="26"/>
      <c r="J1702" s="19"/>
      <c r="K1702" s="18"/>
      <c r="L1702" s="18"/>
      <c r="M1702" s="18"/>
      <c r="N1702" s="18"/>
      <c r="S1702" s="18"/>
    </row>
    <row r="1703" spans="5:19" x14ac:dyDescent="0.25">
      <c r="E1703" s="16"/>
      <c r="F1703" s="16"/>
      <c r="G1703" s="17"/>
      <c r="H1703" s="18"/>
      <c r="I1703" s="26"/>
      <c r="J1703" s="19"/>
      <c r="K1703" s="18"/>
      <c r="L1703" s="18"/>
      <c r="M1703" s="18"/>
      <c r="N1703" s="18"/>
      <c r="S1703" s="18"/>
    </row>
    <row r="1704" spans="5:19" x14ac:dyDescent="0.25">
      <c r="E1704" s="16"/>
      <c r="F1704" s="16"/>
      <c r="G1704" s="17"/>
      <c r="H1704" s="18"/>
      <c r="I1704" s="26"/>
      <c r="J1704" s="19"/>
      <c r="K1704" s="18"/>
      <c r="L1704" s="18"/>
      <c r="M1704" s="18"/>
      <c r="N1704" s="18"/>
      <c r="S1704" s="18"/>
    </row>
    <row r="1705" spans="5:19" x14ac:dyDescent="0.25">
      <c r="E1705" s="16"/>
      <c r="F1705" s="16"/>
      <c r="G1705" s="17"/>
      <c r="H1705" s="18"/>
      <c r="I1705" s="26"/>
      <c r="J1705" s="19"/>
      <c r="K1705" s="18"/>
      <c r="L1705" s="18"/>
      <c r="M1705" s="18"/>
      <c r="N1705" s="18"/>
      <c r="S1705" s="18"/>
    </row>
    <row r="1706" spans="5:19" x14ac:dyDescent="0.25">
      <c r="E1706" s="16"/>
      <c r="F1706" s="16"/>
      <c r="G1706" s="17"/>
      <c r="H1706" s="18"/>
      <c r="I1706" s="26"/>
      <c r="J1706" s="19"/>
      <c r="K1706" s="18"/>
      <c r="L1706" s="18"/>
      <c r="M1706" s="18"/>
      <c r="N1706" s="18"/>
      <c r="S1706" s="18"/>
    </row>
    <row r="1707" spans="5:19" x14ac:dyDescent="0.25">
      <c r="E1707" s="16"/>
      <c r="F1707" s="16"/>
      <c r="G1707" s="17"/>
      <c r="H1707" s="18"/>
      <c r="I1707" s="26"/>
      <c r="J1707" s="19"/>
      <c r="K1707" s="18"/>
      <c r="L1707" s="18"/>
      <c r="M1707" s="18"/>
      <c r="N1707" s="18"/>
      <c r="S1707" s="18"/>
    </row>
    <row r="1708" spans="5:19" x14ac:dyDescent="0.25">
      <c r="E1708" s="16"/>
      <c r="F1708" s="16"/>
      <c r="G1708" s="17"/>
      <c r="H1708" s="18"/>
      <c r="I1708" s="26"/>
      <c r="J1708" s="19"/>
      <c r="K1708" s="18"/>
      <c r="L1708" s="18"/>
      <c r="M1708" s="18"/>
      <c r="N1708" s="18"/>
      <c r="S1708" s="18"/>
    </row>
    <row r="1709" spans="5:19" x14ac:dyDescent="0.25">
      <c r="E1709" s="16"/>
      <c r="F1709" s="16"/>
      <c r="G1709" s="17"/>
      <c r="H1709" s="18"/>
      <c r="I1709" s="26"/>
      <c r="J1709" s="19"/>
      <c r="K1709" s="18"/>
      <c r="L1709" s="18"/>
      <c r="M1709" s="18"/>
      <c r="N1709" s="18"/>
      <c r="S1709" s="18"/>
    </row>
    <row r="1710" spans="5:19" x14ac:dyDescent="0.25">
      <c r="E1710" s="16"/>
      <c r="F1710" s="16"/>
      <c r="G1710" s="17"/>
      <c r="H1710" s="18"/>
      <c r="I1710" s="26"/>
      <c r="J1710" s="19"/>
      <c r="K1710" s="18"/>
      <c r="L1710" s="18"/>
      <c r="M1710" s="18"/>
      <c r="N1710" s="18"/>
      <c r="S1710" s="18"/>
    </row>
    <row r="1711" spans="5:19" x14ac:dyDescent="0.25">
      <c r="E1711" s="16"/>
      <c r="F1711" s="16"/>
      <c r="G1711" s="17"/>
      <c r="H1711" s="18"/>
      <c r="I1711" s="26"/>
      <c r="J1711" s="19"/>
      <c r="K1711" s="18"/>
      <c r="L1711" s="18"/>
      <c r="M1711" s="18"/>
      <c r="N1711" s="18"/>
      <c r="S1711" s="18"/>
    </row>
    <row r="1712" spans="5:19" x14ac:dyDescent="0.25">
      <c r="E1712" s="16"/>
      <c r="F1712" s="16"/>
      <c r="G1712" s="17"/>
      <c r="H1712" s="18"/>
      <c r="I1712" s="26"/>
      <c r="J1712" s="19"/>
      <c r="K1712" s="18"/>
      <c r="L1712" s="18"/>
      <c r="M1712" s="18"/>
      <c r="N1712" s="18"/>
      <c r="S1712" s="18"/>
    </row>
    <row r="1713" spans="5:19" x14ac:dyDescent="0.25">
      <c r="E1713" s="16"/>
      <c r="F1713" s="16"/>
      <c r="G1713" s="17"/>
      <c r="H1713" s="18"/>
      <c r="I1713" s="26"/>
      <c r="J1713" s="19"/>
      <c r="K1713" s="18"/>
      <c r="L1713" s="18"/>
      <c r="M1713" s="18"/>
      <c r="N1713" s="18"/>
      <c r="S1713" s="18"/>
    </row>
    <row r="1714" spans="5:19" x14ac:dyDescent="0.25">
      <c r="E1714" s="16"/>
      <c r="F1714" s="16"/>
      <c r="G1714" s="17"/>
      <c r="H1714" s="18"/>
      <c r="I1714" s="26"/>
      <c r="J1714" s="19"/>
      <c r="K1714" s="18"/>
      <c r="L1714" s="18"/>
      <c r="M1714" s="18"/>
      <c r="N1714" s="18"/>
      <c r="S1714" s="18"/>
    </row>
    <row r="1715" spans="5:19" x14ac:dyDescent="0.25">
      <c r="E1715" s="16"/>
      <c r="F1715" s="16"/>
      <c r="G1715" s="17"/>
      <c r="H1715" s="18"/>
      <c r="I1715" s="26"/>
      <c r="J1715" s="19"/>
      <c r="K1715" s="18"/>
      <c r="L1715" s="18"/>
      <c r="M1715" s="18"/>
      <c r="N1715" s="18"/>
      <c r="S1715" s="18"/>
    </row>
    <row r="1716" spans="5:19" x14ac:dyDescent="0.25">
      <c r="E1716" s="16"/>
      <c r="F1716" s="16"/>
      <c r="G1716" s="17"/>
      <c r="H1716" s="18"/>
      <c r="I1716" s="26"/>
      <c r="J1716" s="19"/>
      <c r="K1716" s="18"/>
      <c r="L1716" s="18"/>
      <c r="M1716" s="18"/>
      <c r="N1716" s="18"/>
      <c r="S1716" s="18"/>
    </row>
    <row r="1717" spans="5:19" x14ac:dyDescent="0.25">
      <c r="E1717" s="16"/>
      <c r="F1717" s="16"/>
      <c r="G1717" s="17"/>
      <c r="H1717" s="18"/>
      <c r="I1717" s="26"/>
      <c r="J1717" s="19"/>
      <c r="K1717" s="18"/>
      <c r="L1717" s="18"/>
      <c r="M1717" s="18"/>
      <c r="N1717" s="18"/>
      <c r="S1717" s="18"/>
    </row>
    <row r="1718" spans="5:19" x14ac:dyDescent="0.25">
      <c r="E1718" s="16"/>
      <c r="F1718" s="16"/>
      <c r="G1718" s="17"/>
      <c r="H1718" s="18"/>
      <c r="I1718" s="26"/>
      <c r="J1718" s="19"/>
      <c r="K1718" s="18"/>
      <c r="L1718" s="18"/>
      <c r="M1718" s="18"/>
      <c r="N1718" s="18"/>
      <c r="S1718" s="18"/>
    </row>
    <row r="1719" spans="5:19" x14ac:dyDescent="0.25">
      <c r="E1719" s="16"/>
      <c r="F1719" s="16"/>
      <c r="G1719" s="17"/>
      <c r="H1719" s="18"/>
      <c r="I1719" s="26"/>
      <c r="J1719" s="19"/>
      <c r="K1719" s="18"/>
      <c r="L1719" s="18"/>
      <c r="M1719" s="18"/>
      <c r="N1719" s="18"/>
      <c r="S1719" s="18"/>
    </row>
    <row r="1720" spans="5:19" x14ac:dyDescent="0.25">
      <c r="E1720" s="16"/>
      <c r="F1720" s="16"/>
      <c r="G1720" s="17"/>
      <c r="H1720" s="18"/>
      <c r="I1720" s="26"/>
      <c r="J1720" s="19"/>
      <c r="K1720" s="18"/>
      <c r="L1720" s="18"/>
      <c r="M1720" s="18"/>
      <c r="N1720" s="18"/>
      <c r="S1720" s="18"/>
    </row>
    <row r="1721" spans="5:19" x14ac:dyDescent="0.25">
      <c r="E1721" s="16"/>
      <c r="F1721" s="16"/>
      <c r="G1721" s="17"/>
      <c r="H1721" s="18"/>
      <c r="I1721" s="26"/>
      <c r="J1721" s="19"/>
      <c r="K1721" s="18"/>
      <c r="L1721" s="18"/>
      <c r="M1721" s="18"/>
      <c r="N1721" s="18"/>
      <c r="S1721" s="18"/>
    </row>
    <row r="1722" spans="5:19" x14ac:dyDescent="0.25">
      <c r="E1722" s="16"/>
      <c r="F1722" s="16"/>
      <c r="G1722" s="17"/>
      <c r="H1722" s="18"/>
      <c r="I1722" s="26"/>
      <c r="J1722" s="19"/>
      <c r="K1722" s="18"/>
      <c r="L1722" s="18"/>
      <c r="M1722" s="18"/>
      <c r="N1722" s="18"/>
      <c r="S1722" s="18"/>
    </row>
    <row r="1723" spans="5:19" x14ac:dyDescent="0.25">
      <c r="E1723" s="16"/>
      <c r="F1723" s="16"/>
      <c r="G1723" s="17"/>
      <c r="H1723" s="18"/>
      <c r="I1723" s="26"/>
      <c r="J1723" s="19"/>
      <c r="K1723" s="18"/>
      <c r="L1723" s="18"/>
      <c r="M1723" s="18"/>
      <c r="N1723" s="18"/>
      <c r="S1723" s="18"/>
    </row>
    <row r="1724" spans="5:19" x14ac:dyDescent="0.25">
      <c r="E1724" s="16"/>
      <c r="F1724" s="16"/>
      <c r="G1724" s="17"/>
      <c r="H1724" s="18"/>
      <c r="I1724" s="26"/>
      <c r="J1724" s="19"/>
      <c r="K1724" s="18"/>
      <c r="L1724" s="18"/>
      <c r="M1724" s="18"/>
      <c r="N1724" s="18"/>
      <c r="S1724" s="18"/>
    </row>
    <row r="1725" spans="5:19" x14ac:dyDescent="0.25">
      <c r="E1725" s="16"/>
      <c r="F1725" s="16"/>
      <c r="G1725" s="17"/>
      <c r="H1725" s="18"/>
      <c r="I1725" s="26"/>
      <c r="J1725" s="19"/>
      <c r="K1725" s="18"/>
      <c r="L1725" s="18"/>
      <c r="M1725" s="18"/>
      <c r="N1725" s="18"/>
      <c r="S1725" s="18"/>
    </row>
    <row r="1726" spans="5:19" x14ac:dyDescent="0.25">
      <c r="E1726" s="16"/>
      <c r="F1726" s="16"/>
      <c r="G1726" s="17"/>
      <c r="H1726" s="18"/>
      <c r="I1726" s="26"/>
      <c r="J1726" s="19"/>
      <c r="K1726" s="18"/>
      <c r="L1726" s="18"/>
      <c r="M1726" s="18"/>
      <c r="N1726" s="18"/>
      <c r="S1726" s="18"/>
    </row>
    <row r="1727" spans="5:19" x14ac:dyDescent="0.25">
      <c r="E1727" s="16"/>
      <c r="F1727" s="16"/>
      <c r="G1727" s="17"/>
      <c r="H1727" s="18"/>
      <c r="I1727" s="26"/>
      <c r="J1727" s="19"/>
      <c r="K1727" s="18"/>
      <c r="L1727" s="18"/>
      <c r="M1727" s="18"/>
      <c r="N1727" s="18"/>
      <c r="S1727" s="18"/>
    </row>
    <row r="1728" spans="5:19" x14ac:dyDescent="0.25">
      <c r="E1728" s="16"/>
      <c r="F1728" s="16"/>
      <c r="G1728" s="17"/>
      <c r="H1728" s="18"/>
      <c r="I1728" s="26"/>
      <c r="J1728" s="19"/>
      <c r="K1728" s="18"/>
      <c r="L1728" s="18"/>
      <c r="M1728" s="18"/>
      <c r="N1728" s="18"/>
      <c r="S1728" s="18"/>
    </row>
    <row r="1729" spans="5:19" x14ac:dyDescent="0.25">
      <c r="E1729" s="16"/>
      <c r="F1729" s="16"/>
      <c r="G1729" s="17"/>
      <c r="H1729" s="18"/>
      <c r="I1729" s="26"/>
      <c r="J1729" s="19"/>
      <c r="K1729" s="18"/>
      <c r="L1729" s="18"/>
      <c r="M1729" s="18"/>
      <c r="N1729" s="18"/>
      <c r="S1729" s="18"/>
    </row>
    <row r="1730" spans="5:19" x14ac:dyDescent="0.25">
      <c r="E1730" s="16"/>
      <c r="F1730" s="16"/>
      <c r="G1730" s="17"/>
      <c r="H1730" s="18"/>
      <c r="I1730" s="26"/>
      <c r="J1730" s="19"/>
      <c r="K1730" s="18"/>
      <c r="L1730" s="18"/>
      <c r="M1730" s="18"/>
      <c r="N1730" s="18"/>
      <c r="S1730" s="18"/>
    </row>
    <row r="1731" spans="5:19" x14ac:dyDescent="0.25">
      <c r="E1731" s="16"/>
      <c r="F1731" s="16"/>
      <c r="G1731" s="17"/>
      <c r="H1731" s="18"/>
      <c r="I1731" s="26"/>
      <c r="J1731" s="19"/>
      <c r="K1731" s="18"/>
      <c r="L1731" s="18"/>
      <c r="M1731" s="18"/>
      <c r="N1731" s="18"/>
      <c r="S1731" s="18"/>
    </row>
    <row r="1732" spans="5:19" x14ac:dyDescent="0.25">
      <c r="E1732" s="16"/>
      <c r="F1732" s="16"/>
      <c r="G1732" s="17"/>
      <c r="H1732" s="18"/>
      <c r="I1732" s="26"/>
      <c r="J1732" s="19"/>
      <c r="K1732" s="18"/>
      <c r="L1732" s="18"/>
      <c r="M1732" s="18"/>
      <c r="N1732" s="18"/>
      <c r="S1732" s="18"/>
    </row>
    <row r="1733" spans="5:19" x14ac:dyDescent="0.25">
      <c r="E1733" s="16"/>
      <c r="F1733" s="16"/>
      <c r="G1733" s="17"/>
      <c r="H1733" s="18"/>
      <c r="I1733" s="26"/>
      <c r="J1733" s="19"/>
      <c r="K1733" s="18"/>
      <c r="L1733" s="18"/>
      <c r="M1733" s="18"/>
      <c r="N1733" s="18"/>
      <c r="S1733" s="18"/>
    </row>
    <row r="1734" spans="5:19" x14ac:dyDescent="0.25">
      <c r="E1734" s="16"/>
      <c r="F1734" s="16"/>
      <c r="G1734" s="17"/>
      <c r="H1734" s="18"/>
      <c r="I1734" s="26"/>
      <c r="J1734" s="19"/>
      <c r="K1734" s="18"/>
      <c r="L1734" s="18"/>
      <c r="M1734" s="18"/>
      <c r="N1734" s="18"/>
      <c r="S1734" s="18"/>
    </row>
    <row r="1735" spans="5:19" x14ac:dyDescent="0.25">
      <c r="E1735" s="16"/>
      <c r="F1735" s="16"/>
      <c r="G1735" s="17"/>
      <c r="H1735" s="18"/>
      <c r="I1735" s="26"/>
      <c r="J1735" s="19"/>
      <c r="K1735" s="18"/>
      <c r="L1735" s="18"/>
      <c r="M1735" s="18"/>
      <c r="N1735" s="18"/>
      <c r="S1735" s="18"/>
    </row>
    <row r="1736" spans="5:19" x14ac:dyDescent="0.25">
      <c r="E1736" s="16"/>
      <c r="F1736" s="16"/>
      <c r="G1736" s="17"/>
      <c r="H1736" s="18"/>
      <c r="I1736" s="26"/>
      <c r="J1736" s="19"/>
      <c r="K1736" s="18"/>
      <c r="L1736" s="18"/>
      <c r="M1736" s="18"/>
      <c r="N1736" s="18"/>
      <c r="S1736" s="18"/>
    </row>
    <row r="1737" spans="5:19" x14ac:dyDescent="0.25">
      <c r="E1737" s="16"/>
      <c r="F1737" s="16"/>
      <c r="G1737" s="17"/>
      <c r="H1737" s="18"/>
      <c r="I1737" s="26"/>
      <c r="J1737" s="19"/>
      <c r="K1737" s="18"/>
      <c r="L1737" s="18"/>
      <c r="M1737" s="18"/>
      <c r="N1737" s="18"/>
      <c r="S1737" s="18"/>
    </row>
    <row r="1738" spans="5:19" x14ac:dyDescent="0.25">
      <c r="E1738" s="16"/>
      <c r="F1738" s="16"/>
      <c r="G1738" s="17"/>
      <c r="H1738" s="18"/>
      <c r="I1738" s="26"/>
      <c r="J1738" s="19"/>
      <c r="K1738" s="18"/>
      <c r="L1738" s="18"/>
      <c r="M1738" s="18"/>
      <c r="N1738" s="18"/>
      <c r="S1738" s="18"/>
    </row>
    <row r="1739" spans="5:19" x14ac:dyDescent="0.25">
      <c r="E1739" s="16"/>
      <c r="F1739" s="16"/>
      <c r="G1739" s="17"/>
      <c r="H1739" s="18"/>
      <c r="I1739" s="26"/>
      <c r="J1739" s="19"/>
      <c r="K1739" s="18"/>
      <c r="L1739" s="18"/>
      <c r="M1739" s="18"/>
      <c r="N1739" s="18"/>
      <c r="S1739" s="18"/>
    </row>
    <row r="1740" spans="5:19" x14ac:dyDescent="0.25">
      <c r="E1740" s="16"/>
      <c r="F1740" s="16"/>
      <c r="G1740" s="17"/>
      <c r="H1740" s="18"/>
      <c r="I1740" s="26"/>
      <c r="J1740" s="19"/>
      <c r="K1740" s="18"/>
      <c r="L1740" s="18"/>
      <c r="M1740" s="18"/>
      <c r="N1740" s="18"/>
      <c r="S1740" s="18"/>
    </row>
    <row r="1741" spans="5:19" x14ac:dyDescent="0.25">
      <c r="E1741" s="16"/>
      <c r="F1741" s="16"/>
      <c r="G1741" s="17"/>
      <c r="H1741" s="18"/>
      <c r="I1741" s="26"/>
      <c r="J1741" s="19"/>
      <c r="K1741" s="18"/>
      <c r="L1741" s="18"/>
      <c r="M1741" s="18"/>
      <c r="N1741" s="18"/>
      <c r="S1741" s="18"/>
    </row>
    <row r="1742" spans="5:19" x14ac:dyDescent="0.25">
      <c r="E1742" s="16"/>
      <c r="F1742" s="16"/>
      <c r="G1742" s="17"/>
      <c r="H1742" s="18"/>
      <c r="I1742" s="26"/>
      <c r="J1742" s="19"/>
      <c r="K1742" s="18"/>
      <c r="L1742" s="18"/>
      <c r="M1742" s="18"/>
      <c r="N1742" s="18"/>
      <c r="S1742" s="18"/>
    </row>
    <row r="1743" spans="5:19" x14ac:dyDescent="0.25">
      <c r="E1743" s="16"/>
      <c r="F1743" s="16"/>
      <c r="G1743" s="17"/>
      <c r="H1743" s="18"/>
      <c r="I1743" s="26"/>
      <c r="J1743" s="19"/>
      <c r="K1743" s="18"/>
      <c r="L1743" s="18"/>
      <c r="M1743" s="18"/>
      <c r="N1743" s="18"/>
      <c r="S1743" s="18"/>
    </row>
    <row r="1744" spans="5:19" x14ac:dyDescent="0.25">
      <c r="E1744" s="16"/>
      <c r="F1744" s="16"/>
      <c r="G1744" s="17"/>
      <c r="H1744" s="18"/>
      <c r="I1744" s="26"/>
      <c r="J1744" s="19"/>
      <c r="K1744" s="18"/>
      <c r="L1744" s="18"/>
      <c r="M1744" s="18"/>
      <c r="N1744" s="18"/>
      <c r="S1744" s="18"/>
    </row>
    <row r="1745" spans="5:19" x14ac:dyDescent="0.25">
      <c r="E1745" s="16"/>
      <c r="F1745" s="16"/>
      <c r="G1745" s="17"/>
      <c r="H1745" s="18"/>
      <c r="I1745" s="26"/>
      <c r="J1745" s="19"/>
      <c r="K1745" s="18"/>
      <c r="L1745" s="18"/>
      <c r="M1745" s="18"/>
      <c r="N1745" s="18"/>
      <c r="S1745" s="18"/>
    </row>
    <row r="1746" spans="5:19" x14ac:dyDescent="0.25">
      <c r="E1746" s="16"/>
      <c r="F1746" s="16"/>
      <c r="G1746" s="17"/>
      <c r="H1746" s="18"/>
      <c r="I1746" s="26"/>
      <c r="J1746" s="19"/>
      <c r="K1746" s="18"/>
      <c r="L1746" s="18"/>
      <c r="M1746" s="18"/>
      <c r="N1746" s="18"/>
      <c r="S1746" s="18"/>
    </row>
    <row r="1747" spans="5:19" x14ac:dyDescent="0.25">
      <c r="E1747" s="16"/>
      <c r="F1747" s="16"/>
      <c r="G1747" s="17"/>
      <c r="H1747" s="18"/>
      <c r="I1747" s="26"/>
      <c r="J1747" s="19"/>
      <c r="K1747" s="18"/>
      <c r="L1747" s="18"/>
      <c r="M1747" s="18"/>
      <c r="N1747" s="18"/>
      <c r="S1747" s="18"/>
    </row>
    <row r="1748" spans="5:19" x14ac:dyDescent="0.25">
      <c r="E1748" s="16"/>
      <c r="F1748" s="16"/>
      <c r="G1748" s="17"/>
      <c r="H1748" s="18"/>
      <c r="I1748" s="26"/>
      <c r="J1748" s="19"/>
      <c r="K1748" s="18"/>
      <c r="L1748" s="18"/>
      <c r="M1748" s="18"/>
      <c r="N1748" s="18"/>
      <c r="S1748" s="18"/>
    </row>
    <row r="1749" spans="5:19" x14ac:dyDescent="0.25">
      <c r="E1749" s="16"/>
      <c r="F1749" s="16"/>
      <c r="G1749" s="17"/>
      <c r="H1749" s="18"/>
      <c r="I1749" s="26"/>
      <c r="J1749" s="19"/>
      <c r="K1749" s="18"/>
      <c r="L1749" s="18"/>
      <c r="M1749" s="18"/>
      <c r="N1749" s="18"/>
      <c r="S1749" s="18"/>
    </row>
    <row r="1750" spans="5:19" x14ac:dyDescent="0.25">
      <c r="E1750" s="16"/>
      <c r="F1750" s="16"/>
      <c r="G1750" s="17"/>
      <c r="H1750" s="18"/>
      <c r="I1750" s="26"/>
      <c r="J1750" s="19"/>
      <c r="K1750" s="18"/>
      <c r="L1750" s="18"/>
      <c r="M1750" s="18"/>
      <c r="N1750" s="18"/>
      <c r="S1750" s="18"/>
    </row>
    <row r="1751" spans="5:19" x14ac:dyDescent="0.25">
      <c r="E1751" s="16"/>
      <c r="F1751" s="16"/>
      <c r="G1751" s="17"/>
      <c r="H1751" s="18"/>
      <c r="I1751" s="26"/>
      <c r="J1751" s="19"/>
      <c r="K1751" s="18"/>
      <c r="L1751" s="18"/>
      <c r="M1751" s="18"/>
      <c r="N1751" s="18"/>
      <c r="P1751" s="18"/>
      <c r="Q1751" s="18"/>
      <c r="R1751" s="18"/>
      <c r="S1751" s="18"/>
    </row>
    <row r="1752" spans="5:19" x14ac:dyDescent="0.25">
      <c r="E1752" s="16"/>
      <c r="F1752" s="16"/>
      <c r="G1752" s="17"/>
      <c r="H1752" s="18"/>
      <c r="I1752" s="26"/>
      <c r="J1752" s="19"/>
      <c r="K1752" s="18"/>
      <c r="L1752" s="18"/>
      <c r="M1752" s="18"/>
      <c r="N1752" s="18"/>
      <c r="P1752" s="18"/>
      <c r="R1752" s="18"/>
      <c r="S1752" s="18"/>
    </row>
    <row r="1753" spans="5:19" x14ac:dyDescent="0.25">
      <c r="E1753" s="16"/>
      <c r="F1753" s="16"/>
      <c r="G1753" s="17"/>
      <c r="H1753" s="18"/>
      <c r="I1753" s="26"/>
      <c r="J1753" s="19"/>
      <c r="K1753" s="18"/>
      <c r="L1753" s="18"/>
      <c r="M1753" s="18"/>
      <c r="N1753" s="18"/>
      <c r="P1753" s="18"/>
      <c r="R1753" s="18"/>
      <c r="S1753" s="18"/>
    </row>
    <row r="1754" spans="5:19" x14ac:dyDescent="0.25">
      <c r="E1754" s="16"/>
      <c r="F1754" s="16"/>
      <c r="G1754" s="17"/>
      <c r="H1754" s="18"/>
      <c r="I1754" s="26"/>
      <c r="J1754" s="19"/>
      <c r="K1754" s="18"/>
      <c r="L1754" s="18"/>
      <c r="M1754" s="18"/>
      <c r="N1754" s="18"/>
      <c r="S1754" s="18"/>
    </row>
    <row r="1755" spans="5:19" x14ac:dyDescent="0.25">
      <c r="E1755" s="16"/>
      <c r="F1755" s="16"/>
      <c r="G1755" s="17"/>
      <c r="H1755" s="18"/>
      <c r="I1755" s="26"/>
      <c r="J1755" s="19"/>
      <c r="K1755" s="18"/>
      <c r="L1755" s="18"/>
      <c r="M1755" s="18"/>
      <c r="N1755" s="18"/>
      <c r="S1755" s="18"/>
    </row>
    <row r="1756" spans="5:19" x14ac:dyDescent="0.25">
      <c r="E1756" s="16"/>
      <c r="F1756" s="16"/>
      <c r="G1756" s="17"/>
      <c r="H1756" s="18"/>
      <c r="I1756" s="26"/>
      <c r="J1756" s="19"/>
      <c r="K1756" s="18"/>
      <c r="L1756" s="18"/>
      <c r="M1756" s="18"/>
      <c r="N1756" s="18"/>
      <c r="S1756" s="18"/>
    </row>
    <row r="1757" spans="5:19" x14ac:dyDescent="0.25">
      <c r="E1757" s="16"/>
      <c r="F1757" s="16"/>
      <c r="G1757" s="17"/>
      <c r="H1757" s="18"/>
      <c r="I1757" s="26"/>
      <c r="J1757" s="19"/>
      <c r="K1757" s="18"/>
      <c r="L1757" s="18"/>
      <c r="M1757" s="18"/>
      <c r="N1757" s="18"/>
      <c r="S1757" s="18"/>
    </row>
    <row r="1758" spans="5:19" x14ac:dyDescent="0.25">
      <c r="E1758" s="16"/>
      <c r="F1758" s="16"/>
      <c r="G1758" s="17"/>
      <c r="H1758" s="18"/>
      <c r="I1758" s="26"/>
      <c r="J1758" s="19"/>
      <c r="K1758" s="18"/>
      <c r="L1758" s="18"/>
      <c r="M1758" s="18"/>
      <c r="N1758" s="18"/>
      <c r="S1758" s="18"/>
    </row>
    <row r="1759" spans="5:19" x14ac:dyDescent="0.25">
      <c r="E1759" s="16"/>
      <c r="F1759" s="16"/>
      <c r="G1759" s="17"/>
      <c r="H1759" s="18"/>
      <c r="I1759" s="26"/>
      <c r="J1759" s="19"/>
      <c r="K1759" s="18"/>
      <c r="L1759" s="18"/>
      <c r="M1759" s="18"/>
      <c r="N1759" s="18"/>
      <c r="S1759" s="18"/>
    </row>
    <row r="1760" spans="5:19" x14ac:dyDescent="0.25">
      <c r="E1760" s="16"/>
      <c r="F1760" s="16"/>
      <c r="G1760" s="17"/>
      <c r="H1760" s="18"/>
      <c r="I1760" s="26"/>
      <c r="J1760" s="19"/>
      <c r="K1760" s="18"/>
      <c r="L1760" s="18"/>
      <c r="M1760" s="18"/>
      <c r="N1760" s="18"/>
      <c r="Q1760" s="18"/>
      <c r="S1760" s="18"/>
    </row>
    <row r="1761" spans="5:19" x14ac:dyDescent="0.25">
      <c r="E1761" s="16"/>
      <c r="F1761" s="16"/>
      <c r="G1761" s="17"/>
      <c r="H1761" s="18"/>
      <c r="I1761" s="26"/>
      <c r="J1761" s="19"/>
      <c r="K1761" s="18"/>
      <c r="L1761" s="18"/>
      <c r="M1761" s="18"/>
      <c r="N1761" s="18"/>
      <c r="Q1761" s="18"/>
      <c r="S1761" s="18"/>
    </row>
    <row r="1762" spans="5:19" x14ac:dyDescent="0.25">
      <c r="E1762" s="16"/>
      <c r="F1762" s="16"/>
      <c r="G1762" s="17"/>
      <c r="H1762" s="18"/>
      <c r="I1762" s="26"/>
      <c r="J1762" s="19"/>
      <c r="K1762" s="18"/>
      <c r="L1762" s="18"/>
      <c r="M1762" s="18"/>
      <c r="N1762" s="18"/>
      <c r="P1762" s="18"/>
      <c r="Q1762" s="18"/>
      <c r="R1762" s="18"/>
      <c r="S1762" s="18"/>
    </row>
    <row r="1763" spans="5:19" x14ac:dyDescent="0.25">
      <c r="E1763" s="16"/>
      <c r="F1763" s="16"/>
      <c r="G1763" s="17"/>
      <c r="H1763" s="18"/>
      <c r="I1763" s="26"/>
      <c r="J1763" s="19"/>
      <c r="K1763" s="18"/>
      <c r="L1763" s="18"/>
      <c r="M1763" s="18"/>
      <c r="N1763" s="18"/>
      <c r="P1763" s="18"/>
      <c r="R1763" s="18"/>
      <c r="S1763" s="18"/>
    </row>
    <row r="1764" spans="5:19" x14ac:dyDescent="0.25">
      <c r="E1764" s="16"/>
      <c r="F1764" s="16"/>
      <c r="G1764" s="17"/>
      <c r="H1764" s="18"/>
      <c r="I1764" s="26"/>
      <c r="J1764" s="19"/>
      <c r="K1764" s="18"/>
      <c r="L1764" s="18"/>
      <c r="M1764" s="18"/>
      <c r="N1764" s="18"/>
      <c r="P1764" s="18"/>
      <c r="R1764" s="18"/>
      <c r="S1764" s="18"/>
    </row>
    <row r="1765" spans="5:19" x14ac:dyDescent="0.25">
      <c r="E1765" s="16"/>
      <c r="F1765" s="16"/>
      <c r="G1765" s="17"/>
      <c r="H1765" s="18"/>
      <c r="I1765" s="26"/>
      <c r="J1765" s="19"/>
      <c r="K1765" s="18"/>
      <c r="L1765" s="18"/>
      <c r="M1765" s="18"/>
      <c r="N1765" s="18"/>
      <c r="P1765" s="18"/>
      <c r="R1765" s="18"/>
      <c r="S1765" s="18"/>
    </row>
    <row r="1766" spans="5:19" x14ac:dyDescent="0.25">
      <c r="E1766" s="16"/>
      <c r="F1766" s="16"/>
      <c r="G1766" s="17"/>
      <c r="H1766" s="18"/>
      <c r="I1766" s="26"/>
      <c r="J1766" s="19"/>
      <c r="K1766" s="18"/>
      <c r="L1766" s="18"/>
      <c r="M1766" s="18"/>
      <c r="N1766" s="18"/>
      <c r="P1766" s="18"/>
      <c r="R1766" s="18"/>
      <c r="S1766" s="18"/>
    </row>
    <row r="1767" spans="5:19" x14ac:dyDescent="0.25">
      <c r="E1767" s="16"/>
      <c r="F1767" s="16"/>
      <c r="G1767" s="17"/>
      <c r="H1767" s="18"/>
      <c r="I1767" s="26"/>
      <c r="J1767" s="19"/>
      <c r="K1767" s="18"/>
      <c r="L1767" s="18"/>
      <c r="M1767" s="18"/>
      <c r="N1767" s="18"/>
      <c r="P1767" s="18"/>
      <c r="R1767" s="18"/>
      <c r="S1767" s="18"/>
    </row>
    <row r="1768" spans="5:19" x14ac:dyDescent="0.25">
      <c r="E1768" s="16"/>
      <c r="F1768" s="16"/>
      <c r="G1768" s="17"/>
      <c r="H1768" s="18"/>
      <c r="I1768" s="26"/>
      <c r="J1768" s="19"/>
      <c r="K1768" s="18"/>
      <c r="L1768" s="18"/>
      <c r="M1768" s="18"/>
      <c r="N1768" s="18"/>
      <c r="P1768" s="18"/>
      <c r="R1768" s="18"/>
      <c r="S1768" s="18"/>
    </row>
    <row r="1769" spans="5:19" x14ac:dyDescent="0.25">
      <c r="E1769" s="16"/>
      <c r="F1769" s="16"/>
      <c r="G1769" s="17"/>
      <c r="H1769" s="18"/>
      <c r="I1769" s="26"/>
      <c r="J1769" s="19"/>
      <c r="K1769" s="18"/>
      <c r="L1769" s="18"/>
      <c r="M1769" s="18"/>
      <c r="N1769" s="18"/>
      <c r="P1769" s="18"/>
      <c r="R1769" s="18"/>
      <c r="S1769" s="18"/>
    </row>
    <row r="1770" spans="5:19" x14ac:dyDescent="0.25">
      <c r="E1770" s="16"/>
      <c r="F1770" s="16"/>
      <c r="G1770" s="17"/>
      <c r="H1770" s="18"/>
      <c r="I1770" s="26"/>
      <c r="J1770" s="19"/>
      <c r="K1770" s="18"/>
      <c r="N1770" s="18"/>
      <c r="P1770" s="18"/>
      <c r="Q1770" s="18"/>
      <c r="R1770" s="18"/>
      <c r="S1770" s="18"/>
    </row>
    <row r="1771" spans="5:19" x14ac:dyDescent="0.25">
      <c r="E1771" s="16"/>
      <c r="F1771" s="16"/>
      <c r="G1771" s="17"/>
      <c r="H1771" s="18"/>
      <c r="I1771" s="26"/>
      <c r="J1771" s="19"/>
      <c r="K1771" s="18"/>
      <c r="L1771" s="18"/>
      <c r="M1771" s="18"/>
      <c r="N1771" s="18"/>
      <c r="P1771" s="18"/>
      <c r="R1771" s="18"/>
      <c r="S1771" s="18"/>
    </row>
    <row r="1772" spans="5:19" x14ac:dyDescent="0.25">
      <c r="E1772" s="16"/>
      <c r="F1772" s="16"/>
      <c r="G1772" s="17"/>
      <c r="H1772" s="18"/>
      <c r="I1772" s="26"/>
      <c r="J1772" s="19"/>
      <c r="K1772" s="18"/>
      <c r="L1772" s="18"/>
      <c r="M1772" s="18"/>
      <c r="N1772" s="18"/>
      <c r="P1772" s="18"/>
      <c r="R1772" s="18"/>
      <c r="S1772" s="18"/>
    </row>
    <row r="1773" spans="5:19" x14ac:dyDescent="0.25">
      <c r="E1773" s="16"/>
      <c r="F1773" s="16"/>
      <c r="G1773" s="17"/>
      <c r="H1773" s="18"/>
      <c r="I1773" s="26"/>
      <c r="J1773" s="19"/>
      <c r="K1773" s="18"/>
      <c r="L1773" s="18"/>
      <c r="M1773" s="18"/>
      <c r="N1773" s="18"/>
      <c r="P1773" s="18"/>
      <c r="R1773" s="18"/>
      <c r="S1773" s="18"/>
    </row>
    <row r="1774" spans="5:19" x14ac:dyDescent="0.25">
      <c r="E1774" s="16"/>
      <c r="F1774" s="16"/>
      <c r="G1774" s="17"/>
      <c r="H1774" s="18"/>
      <c r="I1774" s="26"/>
      <c r="J1774" s="19"/>
      <c r="K1774" s="18"/>
      <c r="L1774" s="18"/>
      <c r="M1774" s="18"/>
      <c r="N1774" s="18"/>
      <c r="P1774" s="18"/>
      <c r="R1774" s="18"/>
      <c r="S1774" s="18"/>
    </row>
    <row r="1775" spans="5:19" x14ac:dyDescent="0.25">
      <c r="E1775" s="16"/>
      <c r="F1775" s="16"/>
      <c r="G1775" s="17"/>
      <c r="H1775" s="18"/>
      <c r="I1775" s="26"/>
      <c r="J1775" s="19"/>
      <c r="K1775" s="18"/>
      <c r="L1775" s="18"/>
      <c r="M1775" s="18"/>
      <c r="N1775" s="18"/>
      <c r="P1775" s="18"/>
      <c r="R1775" s="18"/>
      <c r="S1775" s="18"/>
    </row>
    <row r="1776" spans="5:19" x14ac:dyDescent="0.25">
      <c r="E1776" s="16"/>
      <c r="F1776" s="16"/>
      <c r="G1776" s="17"/>
      <c r="H1776" s="18"/>
      <c r="I1776" s="26"/>
      <c r="J1776" s="19"/>
      <c r="K1776" s="18"/>
      <c r="L1776" s="18"/>
      <c r="M1776" s="18"/>
      <c r="N1776" s="18"/>
      <c r="P1776" s="18"/>
      <c r="R1776" s="18"/>
      <c r="S1776" s="18"/>
    </row>
    <row r="1777" spans="5:19" x14ac:dyDescent="0.25">
      <c r="E1777" s="16"/>
      <c r="F1777" s="16"/>
      <c r="G1777" s="17"/>
      <c r="H1777" s="18"/>
      <c r="I1777" s="26"/>
      <c r="J1777" s="19"/>
      <c r="K1777" s="18"/>
      <c r="L1777" s="18"/>
      <c r="M1777" s="18"/>
      <c r="N1777" s="18"/>
      <c r="P1777" s="18"/>
      <c r="Q1777" s="18"/>
      <c r="R1777" s="18"/>
      <c r="S1777" s="18"/>
    </row>
    <row r="1778" spans="5:19" x14ac:dyDescent="0.25">
      <c r="E1778" s="16"/>
      <c r="F1778" s="16"/>
      <c r="G1778" s="17"/>
      <c r="H1778" s="18"/>
      <c r="I1778" s="26"/>
      <c r="J1778" s="19"/>
      <c r="K1778" s="18"/>
      <c r="L1778" s="18"/>
      <c r="M1778" s="18"/>
      <c r="N1778" s="18"/>
      <c r="P1778" s="18"/>
      <c r="R1778" s="18"/>
      <c r="S1778" s="18"/>
    </row>
    <row r="1779" spans="5:19" x14ac:dyDescent="0.25">
      <c r="E1779" s="16"/>
      <c r="F1779" s="16"/>
      <c r="G1779" s="17"/>
      <c r="H1779" s="18"/>
      <c r="I1779" s="26"/>
      <c r="J1779" s="19"/>
      <c r="K1779" s="18"/>
      <c r="L1779" s="18"/>
      <c r="M1779" s="18"/>
      <c r="N1779" s="18"/>
      <c r="P1779" s="18"/>
      <c r="R1779" s="18"/>
      <c r="S1779" s="18"/>
    </row>
    <row r="1780" spans="5:19" x14ac:dyDescent="0.25">
      <c r="E1780" s="16"/>
      <c r="F1780" s="16"/>
      <c r="G1780" s="17"/>
      <c r="H1780" s="18"/>
      <c r="I1780" s="26"/>
      <c r="J1780" s="19"/>
      <c r="K1780" s="18"/>
      <c r="L1780" s="18"/>
      <c r="M1780" s="18"/>
      <c r="N1780" s="18"/>
      <c r="P1780" s="18"/>
      <c r="R1780" s="18"/>
      <c r="S1780" s="18"/>
    </row>
    <row r="1781" spans="5:19" x14ac:dyDescent="0.25">
      <c r="E1781" s="16"/>
      <c r="F1781" s="16"/>
      <c r="G1781" s="17"/>
      <c r="H1781" s="18"/>
      <c r="I1781" s="26"/>
      <c r="J1781" s="19"/>
      <c r="K1781" s="18"/>
      <c r="L1781" s="18"/>
      <c r="M1781" s="18"/>
      <c r="N1781" s="18"/>
      <c r="P1781" s="18"/>
      <c r="R1781" s="18"/>
      <c r="S1781" s="18"/>
    </row>
    <row r="1782" spans="5:19" x14ac:dyDescent="0.25">
      <c r="E1782" s="16"/>
      <c r="F1782" s="16"/>
      <c r="G1782" s="17"/>
      <c r="H1782" s="18"/>
      <c r="I1782" s="26"/>
      <c r="J1782" s="19"/>
      <c r="K1782" s="18"/>
      <c r="L1782" s="18"/>
      <c r="M1782" s="18"/>
      <c r="N1782" s="18"/>
      <c r="P1782" s="18"/>
      <c r="R1782" s="18"/>
      <c r="S1782" s="18"/>
    </row>
    <row r="1783" spans="5:19" x14ac:dyDescent="0.25">
      <c r="E1783" s="16"/>
      <c r="F1783" s="16"/>
      <c r="G1783" s="17"/>
      <c r="H1783" s="18"/>
      <c r="I1783" s="26"/>
      <c r="J1783" s="19"/>
      <c r="K1783" s="18"/>
      <c r="L1783" s="18"/>
      <c r="M1783" s="18"/>
      <c r="N1783" s="18"/>
      <c r="P1783" s="18"/>
      <c r="R1783" s="18"/>
      <c r="S1783" s="18"/>
    </row>
    <row r="1784" spans="5:19" x14ac:dyDescent="0.25">
      <c r="E1784" s="16"/>
      <c r="F1784" s="16"/>
      <c r="G1784" s="17"/>
      <c r="H1784" s="18"/>
      <c r="I1784" s="26"/>
      <c r="J1784" s="19"/>
      <c r="K1784" s="18"/>
      <c r="L1784" s="18"/>
      <c r="M1784" s="18"/>
      <c r="N1784" s="18"/>
      <c r="P1784" s="18"/>
      <c r="R1784" s="18"/>
      <c r="S1784" s="18"/>
    </row>
    <row r="1785" spans="5:19" x14ac:dyDescent="0.25">
      <c r="E1785" s="16"/>
      <c r="F1785" s="16"/>
      <c r="G1785" s="17"/>
      <c r="H1785" s="18"/>
      <c r="I1785" s="26"/>
      <c r="J1785" s="19"/>
      <c r="K1785" s="18"/>
      <c r="L1785" s="18"/>
      <c r="M1785" s="18"/>
      <c r="N1785" s="18"/>
      <c r="P1785" s="18"/>
      <c r="R1785" s="18"/>
      <c r="S1785" s="18"/>
    </row>
    <row r="1786" spans="5:19" x14ac:dyDescent="0.25">
      <c r="E1786" s="16"/>
      <c r="F1786" s="16"/>
      <c r="G1786" s="17"/>
      <c r="H1786" s="18"/>
      <c r="I1786" s="26"/>
      <c r="J1786" s="19"/>
      <c r="K1786" s="18"/>
      <c r="L1786" s="18"/>
      <c r="M1786" s="18"/>
      <c r="N1786" s="18"/>
      <c r="P1786" s="18"/>
      <c r="R1786" s="18"/>
      <c r="S1786" s="18"/>
    </row>
    <row r="1787" spans="5:19" x14ac:dyDescent="0.25">
      <c r="E1787" s="16"/>
      <c r="F1787" s="16"/>
      <c r="G1787" s="17"/>
      <c r="H1787" s="18"/>
      <c r="I1787" s="26"/>
      <c r="J1787" s="19"/>
      <c r="K1787" s="18"/>
      <c r="L1787" s="18"/>
      <c r="M1787" s="18"/>
      <c r="N1787" s="18"/>
      <c r="P1787" s="18"/>
      <c r="R1787" s="18"/>
      <c r="S1787" s="18"/>
    </row>
    <row r="1788" spans="5:19" x14ac:dyDescent="0.25">
      <c r="E1788" s="16"/>
      <c r="F1788" s="16"/>
      <c r="G1788" s="17"/>
      <c r="H1788" s="18"/>
      <c r="I1788" s="26"/>
      <c r="J1788" s="19"/>
      <c r="K1788" s="18"/>
      <c r="L1788" s="18"/>
      <c r="M1788" s="18"/>
      <c r="N1788" s="18"/>
      <c r="P1788" s="18"/>
      <c r="R1788" s="18"/>
      <c r="S1788" s="18"/>
    </row>
    <row r="1789" spans="5:19" x14ac:dyDescent="0.25">
      <c r="E1789" s="16"/>
      <c r="F1789" s="16"/>
      <c r="G1789" s="17"/>
      <c r="H1789" s="18"/>
      <c r="I1789" s="26"/>
      <c r="J1789" s="19"/>
      <c r="K1789" s="18"/>
      <c r="L1789" s="18"/>
      <c r="M1789" s="18"/>
      <c r="N1789" s="18"/>
      <c r="P1789" s="18"/>
      <c r="R1789" s="18"/>
      <c r="S1789" s="18"/>
    </row>
    <row r="1790" spans="5:19" x14ac:dyDescent="0.25">
      <c r="E1790" s="16"/>
      <c r="F1790" s="16"/>
      <c r="G1790" s="17"/>
      <c r="H1790" s="18"/>
      <c r="I1790" s="26"/>
      <c r="J1790" s="19"/>
      <c r="K1790" s="18"/>
      <c r="L1790" s="18"/>
      <c r="M1790" s="18"/>
      <c r="N1790" s="18"/>
      <c r="P1790" s="18"/>
      <c r="R1790" s="18"/>
      <c r="S1790" s="18"/>
    </row>
    <row r="1791" spans="5:19" x14ac:dyDescent="0.25">
      <c r="E1791" s="16"/>
      <c r="F1791" s="16"/>
      <c r="G1791" s="17"/>
      <c r="H1791" s="18"/>
      <c r="I1791" s="26"/>
      <c r="J1791" s="19"/>
      <c r="K1791" s="18"/>
      <c r="L1791" s="18"/>
      <c r="M1791" s="18"/>
      <c r="N1791" s="18"/>
      <c r="P1791" s="18"/>
      <c r="R1791" s="18"/>
      <c r="S1791" s="18"/>
    </row>
    <row r="1792" spans="5:19" x14ac:dyDescent="0.25">
      <c r="E1792" s="16"/>
      <c r="F1792" s="16"/>
      <c r="G1792" s="17"/>
      <c r="H1792" s="18"/>
      <c r="I1792" s="26"/>
      <c r="J1792" s="19"/>
      <c r="K1792" s="18"/>
      <c r="L1792" s="18"/>
      <c r="M1792" s="18"/>
      <c r="N1792" s="18"/>
      <c r="P1792" s="18"/>
      <c r="Q1792" s="18"/>
      <c r="R1792" s="18"/>
      <c r="S1792" s="18"/>
    </row>
    <row r="1793" spans="5:19" x14ac:dyDescent="0.25">
      <c r="E1793" s="16"/>
      <c r="F1793" s="16"/>
      <c r="G1793" s="17"/>
      <c r="H1793" s="18"/>
      <c r="I1793" s="26"/>
      <c r="J1793" s="19"/>
      <c r="K1793" s="18"/>
      <c r="L1793" s="18"/>
      <c r="M1793" s="18"/>
      <c r="N1793" s="18"/>
      <c r="P1793" s="18"/>
      <c r="R1793" s="18"/>
      <c r="S1793" s="18"/>
    </row>
    <row r="1794" spans="5:19" x14ac:dyDescent="0.25">
      <c r="E1794" s="16"/>
      <c r="F1794" s="16"/>
      <c r="G1794" s="17"/>
      <c r="H1794" s="18"/>
      <c r="I1794" s="26"/>
      <c r="J1794" s="19"/>
      <c r="K1794" s="18"/>
      <c r="L1794" s="18"/>
      <c r="M1794" s="18"/>
      <c r="N1794" s="18"/>
      <c r="P1794" s="18"/>
      <c r="R1794" s="18"/>
      <c r="S1794" s="18"/>
    </row>
    <row r="1795" spans="5:19" x14ac:dyDescent="0.25">
      <c r="E1795" s="16"/>
      <c r="F1795" s="16"/>
      <c r="G1795" s="17"/>
      <c r="H1795" s="18"/>
      <c r="I1795" s="26"/>
      <c r="J1795" s="19"/>
      <c r="K1795" s="18"/>
      <c r="L1795" s="18"/>
      <c r="M1795" s="18"/>
      <c r="N1795" s="18"/>
      <c r="P1795" s="18"/>
      <c r="R1795" s="18"/>
      <c r="S1795" s="18"/>
    </row>
    <row r="1796" spans="5:19" x14ac:dyDescent="0.25">
      <c r="E1796" s="16"/>
      <c r="F1796" s="16"/>
      <c r="G1796" s="17"/>
      <c r="H1796" s="18"/>
      <c r="I1796" s="26"/>
      <c r="J1796" s="19"/>
      <c r="K1796" s="18"/>
      <c r="L1796" s="18"/>
      <c r="M1796" s="18"/>
      <c r="N1796" s="18"/>
      <c r="P1796" s="18"/>
      <c r="R1796" s="18"/>
      <c r="S1796" s="18"/>
    </row>
    <row r="1797" spans="5:19" x14ac:dyDescent="0.25">
      <c r="E1797" s="16"/>
      <c r="F1797" s="16"/>
      <c r="G1797" s="17"/>
      <c r="H1797" s="18"/>
      <c r="I1797" s="26"/>
      <c r="J1797" s="19"/>
      <c r="K1797" s="18"/>
      <c r="L1797" s="18"/>
      <c r="M1797" s="18"/>
      <c r="N1797" s="18"/>
      <c r="P1797" s="18"/>
      <c r="R1797" s="18"/>
      <c r="S1797" s="18"/>
    </row>
    <row r="1798" spans="5:19" x14ac:dyDescent="0.25">
      <c r="E1798" s="16"/>
      <c r="F1798" s="16"/>
      <c r="G1798" s="17"/>
      <c r="H1798" s="18"/>
      <c r="I1798" s="26"/>
      <c r="J1798" s="19"/>
      <c r="K1798" s="18"/>
      <c r="L1798" s="18"/>
      <c r="M1798" s="18"/>
      <c r="N1798" s="18"/>
      <c r="P1798" s="18"/>
      <c r="R1798" s="18"/>
      <c r="S1798" s="18"/>
    </row>
    <row r="1799" spans="5:19" x14ac:dyDescent="0.25">
      <c r="E1799" s="16"/>
      <c r="F1799" s="16"/>
      <c r="G1799" s="17"/>
      <c r="H1799" s="18"/>
      <c r="I1799" s="26"/>
      <c r="J1799" s="19"/>
      <c r="K1799" s="18"/>
      <c r="L1799" s="18"/>
      <c r="M1799" s="18"/>
      <c r="N1799" s="18"/>
      <c r="P1799" s="18"/>
      <c r="R1799" s="18"/>
      <c r="S1799" s="18"/>
    </row>
    <row r="1800" spans="5:19" x14ac:dyDescent="0.25">
      <c r="E1800" s="16"/>
      <c r="F1800" s="16"/>
      <c r="G1800" s="17"/>
      <c r="H1800" s="18"/>
      <c r="I1800" s="26"/>
      <c r="J1800" s="19"/>
      <c r="K1800" s="18"/>
      <c r="L1800" s="18"/>
      <c r="M1800" s="18"/>
      <c r="N1800" s="18"/>
      <c r="P1800" s="18"/>
      <c r="R1800" s="18"/>
      <c r="S1800" s="18"/>
    </row>
    <row r="1801" spans="5:19" x14ac:dyDescent="0.25">
      <c r="E1801" s="16"/>
      <c r="F1801" s="16"/>
      <c r="G1801" s="17"/>
      <c r="H1801" s="18"/>
      <c r="I1801" s="26"/>
      <c r="J1801" s="19"/>
      <c r="K1801" s="18"/>
      <c r="L1801" s="18"/>
      <c r="M1801" s="18"/>
      <c r="N1801" s="18"/>
      <c r="P1801" s="18"/>
      <c r="R1801" s="18"/>
      <c r="S1801" s="18"/>
    </row>
    <row r="1802" spans="5:19" x14ac:dyDescent="0.25">
      <c r="E1802" s="16"/>
      <c r="F1802" s="16"/>
      <c r="G1802" s="17"/>
      <c r="H1802" s="18"/>
      <c r="I1802" s="26"/>
      <c r="J1802" s="19"/>
      <c r="K1802" s="18"/>
      <c r="L1802" s="18"/>
      <c r="M1802" s="18"/>
      <c r="N1802" s="18"/>
      <c r="P1802" s="18"/>
      <c r="R1802" s="18"/>
      <c r="S1802" s="18"/>
    </row>
    <row r="1803" spans="5:19" x14ac:dyDescent="0.25">
      <c r="E1803" s="16"/>
      <c r="F1803" s="16"/>
      <c r="G1803" s="17"/>
      <c r="H1803" s="18"/>
      <c r="I1803" s="26"/>
      <c r="J1803" s="19"/>
      <c r="K1803" s="18"/>
      <c r="L1803" s="18"/>
      <c r="M1803" s="18"/>
      <c r="N1803" s="18"/>
      <c r="P1803" s="18"/>
      <c r="R1803" s="18"/>
      <c r="S1803" s="18"/>
    </row>
    <row r="1804" spans="5:19" x14ac:dyDescent="0.25">
      <c r="E1804" s="16"/>
      <c r="F1804" s="16"/>
      <c r="G1804" s="17"/>
      <c r="H1804" s="18"/>
      <c r="I1804" s="26"/>
      <c r="J1804" s="19"/>
      <c r="K1804" s="18"/>
      <c r="L1804" s="18"/>
      <c r="M1804" s="18"/>
      <c r="N1804" s="18"/>
      <c r="P1804" s="18"/>
      <c r="R1804" s="18"/>
      <c r="S1804" s="18"/>
    </row>
    <row r="1805" spans="5:19" x14ac:dyDescent="0.25">
      <c r="E1805" s="16"/>
      <c r="F1805" s="16"/>
      <c r="G1805" s="17"/>
      <c r="H1805" s="18"/>
      <c r="I1805" s="26"/>
      <c r="J1805" s="19"/>
      <c r="K1805" s="18"/>
      <c r="L1805" s="18"/>
      <c r="M1805" s="18"/>
      <c r="N1805" s="18"/>
      <c r="P1805" s="18"/>
      <c r="R1805" s="18"/>
      <c r="S1805" s="18"/>
    </row>
    <row r="1806" spans="5:19" x14ac:dyDescent="0.25">
      <c r="E1806" s="16"/>
      <c r="F1806" s="16"/>
      <c r="G1806" s="17"/>
      <c r="H1806" s="18"/>
      <c r="I1806" s="26"/>
      <c r="J1806" s="19"/>
      <c r="K1806" s="18"/>
      <c r="L1806" s="18"/>
      <c r="M1806" s="18"/>
      <c r="N1806" s="18"/>
      <c r="P1806" s="18"/>
      <c r="R1806" s="18"/>
      <c r="S1806" s="18"/>
    </row>
    <row r="1807" spans="5:19" x14ac:dyDescent="0.25">
      <c r="E1807" s="16"/>
      <c r="F1807" s="16"/>
      <c r="G1807" s="17"/>
      <c r="H1807" s="18"/>
      <c r="I1807" s="26"/>
      <c r="J1807" s="19"/>
      <c r="K1807" s="18"/>
      <c r="L1807" s="18"/>
      <c r="M1807" s="18"/>
      <c r="N1807" s="18"/>
      <c r="P1807" s="18"/>
      <c r="R1807" s="18"/>
      <c r="S1807" s="18"/>
    </row>
    <row r="1808" spans="5:19" x14ac:dyDescent="0.25">
      <c r="E1808" s="16"/>
      <c r="F1808" s="16"/>
      <c r="G1808" s="17"/>
      <c r="H1808" s="18"/>
      <c r="I1808" s="26"/>
      <c r="J1808" s="19"/>
      <c r="K1808" s="18"/>
      <c r="L1808" s="18"/>
      <c r="M1808" s="18"/>
      <c r="N1808" s="18"/>
      <c r="P1808" s="18"/>
      <c r="R1808" s="18"/>
      <c r="S1808" s="18"/>
    </row>
    <row r="1809" spans="5:19" x14ac:dyDescent="0.25">
      <c r="E1809" s="16"/>
      <c r="F1809" s="16"/>
      <c r="G1809" s="17"/>
      <c r="H1809" s="18"/>
      <c r="I1809" s="26"/>
      <c r="J1809" s="19"/>
      <c r="K1809" s="18"/>
      <c r="L1809" s="18"/>
      <c r="M1809" s="18"/>
      <c r="N1809" s="18"/>
      <c r="P1809" s="18"/>
      <c r="R1809" s="18"/>
      <c r="S1809" s="18"/>
    </row>
    <row r="1810" spans="5:19" x14ac:dyDescent="0.25">
      <c r="E1810" s="16"/>
      <c r="F1810" s="16"/>
      <c r="G1810" s="17"/>
      <c r="H1810" s="18"/>
      <c r="I1810" s="26"/>
      <c r="J1810" s="19"/>
      <c r="K1810" s="18"/>
      <c r="L1810" s="18"/>
      <c r="M1810" s="18"/>
      <c r="N1810" s="18"/>
      <c r="P1810" s="18"/>
      <c r="R1810" s="18"/>
      <c r="S1810" s="18"/>
    </row>
    <row r="1811" spans="5:19" x14ac:dyDescent="0.25">
      <c r="E1811" s="16"/>
      <c r="F1811" s="16"/>
      <c r="G1811" s="17"/>
      <c r="H1811" s="18"/>
      <c r="I1811" s="26"/>
      <c r="J1811" s="19"/>
      <c r="K1811" s="18"/>
      <c r="L1811" s="18"/>
      <c r="M1811" s="18"/>
      <c r="N1811" s="18"/>
      <c r="P1811" s="18"/>
      <c r="R1811" s="18"/>
      <c r="S1811" s="18"/>
    </row>
    <row r="1812" spans="5:19" x14ac:dyDescent="0.25">
      <c r="E1812" s="16"/>
      <c r="F1812" s="16"/>
      <c r="G1812" s="17"/>
      <c r="H1812" s="18"/>
      <c r="I1812" s="26"/>
      <c r="J1812" s="19"/>
      <c r="K1812" s="18"/>
      <c r="L1812" s="18"/>
      <c r="M1812" s="18"/>
      <c r="N1812" s="18"/>
      <c r="P1812" s="18"/>
      <c r="R1812" s="18"/>
      <c r="S1812" s="18"/>
    </row>
    <row r="1813" spans="5:19" x14ac:dyDescent="0.25">
      <c r="E1813" s="16"/>
      <c r="F1813" s="16"/>
      <c r="G1813" s="17"/>
      <c r="H1813" s="18"/>
      <c r="I1813" s="26"/>
      <c r="J1813" s="19"/>
      <c r="K1813" s="18"/>
      <c r="L1813" s="18"/>
      <c r="M1813" s="18"/>
      <c r="N1813" s="18"/>
      <c r="P1813" s="18"/>
      <c r="R1813" s="18"/>
      <c r="S1813" s="18"/>
    </row>
    <row r="1814" spans="5:19" x14ac:dyDescent="0.25">
      <c r="E1814" s="16"/>
      <c r="F1814" s="16"/>
      <c r="G1814" s="17"/>
      <c r="H1814" s="18"/>
      <c r="I1814" s="26"/>
      <c r="J1814" s="19"/>
      <c r="K1814" s="18"/>
      <c r="L1814" s="18"/>
      <c r="M1814" s="18"/>
      <c r="N1814" s="18"/>
      <c r="P1814" s="18"/>
      <c r="R1814" s="18"/>
      <c r="S1814" s="18"/>
    </row>
    <row r="1815" spans="5:19" x14ac:dyDescent="0.25">
      <c r="E1815" s="16"/>
      <c r="F1815" s="16"/>
      <c r="G1815" s="17"/>
      <c r="H1815" s="18"/>
      <c r="I1815" s="26"/>
      <c r="J1815" s="19"/>
      <c r="K1815" s="18"/>
      <c r="L1815" s="18"/>
      <c r="M1815" s="18"/>
      <c r="N1815" s="18"/>
      <c r="P1815" s="18"/>
      <c r="R1815" s="18"/>
      <c r="S1815" s="18"/>
    </row>
    <row r="1816" spans="5:19" x14ac:dyDescent="0.25">
      <c r="E1816" s="16"/>
      <c r="F1816" s="16"/>
      <c r="G1816" s="17"/>
      <c r="H1816" s="18"/>
      <c r="I1816" s="26"/>
      <c r="J1816" s="19"/>
      <c r="K1816" s="18"/>
      <c r="L1816" s="18"/>
      <c r="M1816" s="18"/>
      <c r="N1816" s="18"/>
      <c r="P1816" s="18"/>
      <c r="R1816" s="18"/>
      <c r="S1816" s="18"/>
    </row>
    <row r="1817" spans="5:19" x14ac:dyDescent="0.25">
      <c r="E1817" s="16"/>
      <c r="F1817" s="16"/>
      <c r="G1817" s="17"/>
      <c r="H1817" s="18"/>
      <c r="I1817" s="26"/>
      <c r="J1817" s="19"/>
      <c r="K1817" s="18"/>
      <c r="L1817" s="18"/>
      <c r="M1817" s="18"/>
      <c r="N1817" s="18"/>
      <c r="P1817" s="18"/>
      <c r="R1817" s="18"/>
      <c r="S1817" s="18"/>
    </row>
    <row r="1818" spans="5:19" x14ac:dyDescent="0.25">
      <c r="E1818" s="16"/>
      <c r="F1818" s="16"/>
      <c r="G1818" s="17"/>
      <c r="H1818" s="18"/>
      <c r="I1818" s="26"/>
      <c r="J1818" s="19"/>
      <c r="K1818" s="18"/>
      <c r="L1818" s="18"/>
      <c r="M1818" s="18"/>
      <c r="N1818" s="18"/>
      <c r="P1818" s="18"/>
      <c r="R1818" s="18"/>
      <c r="S1818" s="18"/>
    </row>
    <row r="1819" spans="5:19" x14ac:dyDescent="0.25">
      <c r="E1819" s="16"/>
      <c r="F1819" s="16"/>
      <c r="G1819" s="17"/>
      <c r="H1819" s="18"/>
      <c r="I1819" s="26"/>
      <c r="J1819" s="19"/>
      <c r="K1819" s="18"/>
      <c r="L1819" s="18"/>
      <c r="M1819" s="18"/>
      <c r="N1819" s="18"/>
      <c r="P1819" s="18"/>
      <c r="R1819" s="18"/>
      <c r="S1819" s="18"/>
    </row>
    <row r="1820" spans="5:19" x14ac:dyDescent="0.25">
      <c r="E1820" s="16"/>
      <c r="F1820" s="16"/>
      <c r="G1820" s="17"/>
      <c r="H1820" s="18"/>
      <c r="I1820" s="26"/>
      <c r="J1820" s="19"/>
      <c r="K1820" s="18"/>
      <c r="L1820" s="18"/>
      <c r="M1820" s="18"/>
      <c r="N1820" s="18"/>
      <c r="P1820" s="18"/>
      <c r="R1820" s="18"/>
      <c r="S1820" s="18"/>
    </row>
    <row r="1821" spans="5:19" x14ac:dyDescent="0.25">
      <c r="E1821" s="16"/>
      <c r="F1821" s="16"/>
      <c r="G1821" s="17"/>
      <c r="H1821" s="18"/>
      <c r="I1821" s="26"/>
      <c r="J1821" s="19"/>
      <c r="K1821" s="18"/>
      <c r="L1821" s="18"/>
      <c r="M1821" s="18"/>
      <c r="N1821" s="18"/>
      <c r="P1821" s="18"/>
      <c r="R1821" s="18"/>
      <c r="S1821" s="18"/>
    </row>
    <row r="1822" spans="5:19" x14ac:dyDescent="0.25">
      <c r="E1822" s="16"/>
      <c r="F1822" s="16"/>
      <c r="G1822" s="17"/>
      <c r="H1822" s="18"/>
      <c r="I1822" s="26"/>
      <c r="J1822" s="19"/>
      <c r="K1822" s="18"/>
      <c r="L1822" s="18"/>
      <c r="M1822" s="18"/>
      <c r="N1822" s="18"/>
      <c r="P1822" s="18"/>
      <c r="R1822" s="18"/>
      <c r="S1822" s="18"/>
    </row>
    <row r="1823" spans="5:19" x14ac:dyDescent="0.25">
      <c r="E1823" s="16"/>
      <c r="F1823" s="16"/>
      <c r="G1823" s="17"/>
      <c r="H1823" s="18"/>
      <c r="I1823" s="26"/>
      <c r="J1823" s="19"/>
      <c r="K1823" s="18"/>
      <c r="L1823" s="18"/>
      <c r="M1823" s="18"/>
      <c r="N1823" s="18"/>
      <c r="P1823" s="18"/>
      <c r="R1823" s="18"/>
      <c r="S1823" s="18"/>
    </row>
    <row r="1824" spans="5:19" x14ac:dyDescent="0.25">
      <c r="E1824" s="16"/>
      <c r="F1824" s="16"/>
      <c r="G1824" s="17"/>
      <c r="H1824" s="18"/>
      <c r="I1824" s="26"/>
      <c r="J1824" s="19"/>
      <c r="K1824" s="18"/>
      <c r="L1824" s="18"/>
      <c r="M1824" s="18"/>
      <c r="N1824" s="18"/>
      <c r="P1824" s="18"/>
      <c r="R1824" s="18"/>
      <c r="S1824" s="18"/>
    </row>
    <row r="1825" spans="5:19" x14ac:dyDescent="0.25">
      <c r="E1825" s="16"/>
      <c r="F1825" s="16"/>
      <c r="G1825" s="17"/>
      <c r="H1825" s="18"/>
      <c r="I1825" s="26"/>
      <c r="J1825" s="19"/>
      <c r="K1825" s="18"/>
      <c r="L1825" s="18"/>
      <c r="M1825" s="18"/>
      <c r="N1825" s="18"/>
      <c r="P1825" s="18"/>
      <c r="R1825" s="18"/>
      <c r="S1825" s="18"/>
    </row>
    <row r="1826" spans="5:19" x14ac:dyDescent="0.25">
      <c r="E1826" s="16"/>
      <c r="F1826" s="16"/>
      <c r="G1826" s="17"/>
      <c r="H1826" s="18"/>
      <c r="I1826" s="26"/>
      <c r="J1826" s="19"/>
      <c r="K1826" s="18"/>
      <c r="L1826" s="18"/>
      <c r="M1826" s="18"/>
      <c r="N1826" s="18"/>
      <c r="P1826" s="18"/>
      <c r="R1826" s="18"/>
      <c r="S1826" s="18"/>
    </row>
    <row r="1827" spans="5:19" x14ac:dyDescent="0.25">
      <c r="E1827" s="16"/>
      <c r="F1827" s="16"/>
      <c r="G1827" s="17"/>
      <c r="H1827" s="18"/>
      <c r="I1827" s="26"/>
      <c r="J1827" s="19"/>
      <c r="K1827" s="18"/>
      <c r="L1827" s="18"/>
      <c r="M1827" s="18"/>
      <c r="N1827" s="18"/>
      <c r="P1827" s="18"/>
      <c r="R1827" s="18"/>
      <c r="S1827" s="18"/>
    </row>
    <row r="1828" spans="5:19" x14ac:dyDescent="0.25">
      <c r="E1828" s="16"/>
      <c r="F1828" s="16"/>
      <c r="G1828" s="17"/>
      <c r="H1828" s="18"/>
      <c r="I1828" s="26"/>
      <c r="J1828" s="19"/>
      <c r="K1828" s="18"/>
      <c r="L1828" s="18"/>
      <c r="M1828" s="18"/>
      <c r="N1828" s="18"/>
      <c r="P1828" s="18"/>
      <c r="R1828" s="18"/>
      <c r="S1828" s="18"/>
    </row>
    <row r="1829" spans="5:19" x14ac:dyDescent="0.25">
      <c r="E1829" s="16"/>
      <c r="F1829" s="16"/>
      <c r="G1829" s="17"/>
      <c r="H1829" s="18"/>
      <c r="I1829" s="26"/>
      <c r="J1829" s="19"/>
      <c r="K1829" s="18"/>
      <c r="L1829" s="18"/>
      <c r="M1829" s="18"/>
      <c r="N1829" s="18"/>
      <c r="P1829" s="18"/>
      <c r="R1829" s="18"/>
      <c r="S1829" s="18"/>
    </row>
    <row r="1830" spans="5:19" x14ac:dyDescent="0.25">
      <c r="E1830" s="16"/>
      <c r="F1830" s="16"/>
      <c r="G1830" s="17"/>
      <c r="H1830" s="18"/>
      <c r="I1830" s="26"/>
      <c r="J1830" s="19"/>
      <c r="K1830" s="18"/>
      <c r="L1830" s="18"/>
      <c r="M1830" s="18"/>
      <c r="N1830" s="18"/>
      <c r="P1830" s="18"/>
      <c r="R1830" s="18"/>
      <c r="S1830" s="18"/>
    </row>
    <row r="1831" spans="5:19" x14ac:dyDescent="0.25">
      <c r="E1831" s="16"/>
      <c r="F1831" s="16"/>
      <c r="G1831" s="17"/>
      <c r="H1831" s="18"/>
      <c r="I1831" s="26"/>
      <c r="J1831" s="19"/>
      <c r="K1831" s="18"/>
      <c r="L1831" s="18"/>
      <c r="M1831" s="18"/>
      <c r="N1831" s="18"/>
      <c r="P1831" s="18"/>
      <c r="R1831" s="18"/>
      <c r="S1831" s="18"/>
    </row>
    <row r="1832" spans="5:19" x14ac:dyDescent="0.25">
      <c r="E1832" s="16"/>
      <c r="F1832" s="16"/>
      <c r="G1832" s="17"/>
      <c r="H1832" s="18"/>
      <c r="I1832" s="26"/>
      <c r="J1832" s="19"/>
      <c r="K1832" s="18"/>
      <c r="L1832" s="18"/>
      <c r="M1832" s="18"/>
      <c r="N1832" s="18"/>
      <c r="P1832" s="18"/>
      <c r="R1832" s="18"/>
      <c r="S1832" s="18"/>
    </row>
    <row r="1833" spans="5:19" x14ac:dyDescent="0.25">
      <c r="E1833" s="16"/>
      <c r="F1833" s="16"/>
      <c r="G1833" s="17"/>
      <c r="H1833" s="18"/>
      <c r="I1833" s="26"/>
      <c r="J1833" s="19"/>
      <c r="K1833" s="18"/>
      <c r="L1833" s="18"/>
      <c r="M1833" s="18"/>
      <c r="N1833" s="18"/>
      <c r="P1833" s="18"/>
      <c r="R1833" s="18"/>
      <c r="S1833" s="18"/>
    </row>
    <row r="1834" spans="5:19" x14ac:dyDescent="0.25">
      <c r="E1834" s="16"/>
      <c r="F1834" s="16"/>
      <c r="G1834" s="17"/>
      <c r="H1834" s="18"/>
      <c r="I1834" s="26"/>
      <c r="J1834" s="19"/>
      <c r="K1834" s="18"/>
      <c r="L1834" s="18"/>
      <c r="M1834" s="18"/>
      <c r="N1834" s="18"/>
      <c r="P1834" s="18"/>
      <c r="R1834" s="18"/>
      <c r="S1834" s="18"/>
    </row>
    <row r="1835" spans="5:19" x14ac:dyDescent="0.25">
      <c r="E1835" s="16"/>
      <c r="F1835" s="16"/>
      <c r="G1835" s="17"/>
      <c r="H1835" s="18"/>
      <c r="I1835" s="26"/>
      <c r="J1835" s="19"/>
      <c r="K1835" s="18"/>
      <c r="L1835" s="18"/>
      <c r="M1835" s="18"/>
      <c r="N1835" s="18"/>
      <c r="P1835" s="18"/>
      <c r="R1835" s="18"/>
      <c r="S1835" s="18"/>
    </row>
    <row r="1836" spans="5:19" x14ac:dyDescent="0.25">
      <c r="E1836" s="16"/>
      <c r="F1836" s="16"/>
      <c r="G1836" s="17"/>
      <c r="H1836" s="18"/>
      <c r="I1836" s="26"/>
      <c r="J1836" s="19"/>
      <c r="K1836" s="18"/>
      <c r="L1836" s="18"/>
      <c r="M1836" s="18"/>
      <c r="N1836" s="18"/>
      <c r="P1836" s="18"/>
      <c r="R1836" s="18"/>
      <c r="S1836" s="18"/>
    </row>
    <row r="1837" spans="5:19" x14ac:dyDescent="0.25">
      <c r="E1837" s="16"/>
      <c r="F1837" s="16"/>
      <c r="G1837" s="17"/>
      <c r="H1837" s="18"/>
      <c r="I1837" s="26"/>
      <c r="J1837" s="19"/>
      <c r="K1837" s="18"/>
      <c r="L1837" s="18"/>
      <c r="M1837" s="18"/>
      <c r="N1837" s="18"/>
      <c r="P1837" s="18"/>
      <c r="R1837" s="18"/>
      <c r="S1837" s="18"/>
    </row>
    <row r="1838" spans="5:19" x14ac:dyDescent="0.25">
      <c r="E1838" s="16"/>
      <c r="F1838" s="16"/>
      <c r="G1838" s="17"/>
      <c r="H1838" s="18"/>
      <c r="I1838" s="26"/>
      <c r="J1838" s="19"/>
      <c r="K1838" s="18"/>
      <c r="L1838" s="18"/>
      <c r="M1838" s="18"/>
      <c r="N1838" s="18"/>
      <c r="P1838" s="18"/>
      <c r="R1838" s="18"/>
      <c r="S1838" s="18"/>
    </row>
    <row r="1839" spans="5:19" x14ac:dyDescent="0.25">
      <c r="E1839" s="16"/>
      <c r="F1839" s="16"/>
      <c r="G1839" s="17"/>
      <c r="H1839" s="18"/>
      <c r="I1839" s="26"/>
      <c r="J1839" s="19"/>
      <c r="K1839" s="18"/>
      <c r="L1839" s="18"/>
      <c r="M1839" s="18"/>
      <c r="N1839" s="18"/>
      <c r="P1839" s="18"/>
      <c r="R1839" s="18"/>
      <c r="S1839" s="18"/>
    </row>
    <row r="1840" spans="5:19" x14ac:dyDescent="0.25">
      <c r="E1840" s="16"/>
      <c r="F1840" s="16"/>
      <c r="G1840" s="17"/>
      <c r="H1840" s="18"/>
      <c r="I1840" s="26"/>
      <c r="J1840" s="19"/>
      <c r="K1840" s="18"/>
      <c r="L1840" s="18"/>
      <c r="M1840" s="18"/>
      <c r="N1840" s="18"/>
      <c r="P1840" s="18"/>
      <c r="R1840" s="18"/>
      <c r="S1840" s="18"/>
    </row>
    <row r="1841" spans="5:19" x14ac:dyDescent="0.25">
      <c r="E1841" s="16"/>
      <c r="F1841" s="16"/>
      <c r="G1841" s="17"/>
      <c r="H1841" s="18"/>
      <c r="I1841" s="26"/>
      <c r="J1841" s="19"/>
      <c r="K1841" s="18"/>
      <c r="L1841" s="18"/>
      <c r="M1841" s="18"/>
      <c r="N1841" s="18"/>
      <c r="P1841" s="18"/>
      <c r="R1841" s="18"/>
      <c r="S1841" s="18"/>
    </row>
    <row r="1842" spans="5:19" x14ac:dyDescent="0.25">
      <c r="E1842" s="16"/>
      <c r="F1842" s="16"/>
      <c r="G1842" s="17"/>
      <c r="H1842" s="18"/>
      <c r="I1842" s="26"/>
      <c r="J1842" s="19"/>
      <c r="K1842" s="18"/>
      <c r="L1842" s="18"/>
      <c r="M1842" s="18"/>
      <c r="N1842" s="18"/>
      <c r="P1842" s="18"/>
      <c r="R1842" s="18"/>
      <c r="S1842" s="18"/>
    </row>
    <row r="1843" spans="5:19" x14ac:dyDescent="0.25">
      <c r="E1843" s="16"/>
      <c r="F1843" s="16"/>
      <c r="G1843" s="17"/>
      <c r="H1843" s="18"/>
      <c r="I1843" s="26"/>
      <c r="J1843" s="19"/>
      <c r="K1843" s="18"/>
      <c r="L1843" s="18"/>
      <c r="M1843" s="18"/>
      <c r="N1843" s="18"/>
      <c r="P1843" s="18"/>
      <c r="R1843" s="18"/>
      <c r="S1843" s="18"/>
    </row>
    <row r="1844" spans="5:19" x14ac:dyDescent="0.25">
      <c r="E1844" s="16"/>
      <c r="F1844" s="16"/>
      <c r="G1844" s="17"/>
      <c r="H1844" s="18"/>
      <c r="I1844" s="26"/>
      <c r="J1844" s="19"/>
      <c r="K1844" s="18"/>
      <c r="L1844" s="18"/>
      <c r="M1844" s="18"/>
      <c r="N1844" s="18"/>
      <c r="P1844" s="18"/>
      <c r="R1844" s="18"/>
      <c r="S1844" s="18"/>
    </row>
    <row r="1845" spans="5:19" x14ac:dyDescent="0.25">
      <c r="E1845" s="16"/>
      <c r="F1845" s="16"/>
      <c r="G1845" s="17"/>
      <c r="H1845" s="18"/>
      <c r="I1845" s="26"/>
      <c r="J1845" s="19"/>
      <c r="K1845" s="18"/>
      <c r="L1845" s="18"/>
      <c r="M1845" s="18"/>
      <c r="N1845" s="18"/>
      <c r="P1845" s="18"/>
      <c r="R1845" s="18"/>
      <c r="S1845" s="18"/>
    </row>
    <row r="1846" spans="5:19" x14ac:dyDescent="0.25">
      <c r="E1846" s="16"/>
      <c r="F1846" s="16"/>
      <c r="G1846" s="17"/>
      <c r="H1846" s="18"/>
      <c r="I1846" s="26"/>
      <c r="J1846" s="19"/>
      <c r="K1846" s="18"/>
      <c r="L1846" s="18"/>
      <c r="M1846" s="18"/>
      <c r="N1846" s="18"/>
      <c r="P1846" s="18"/>
      <c r="R1846" s="18"/>
      <c r="S1846" s="18"/>
    </row>
    <row r="1847" spans="5:19" x14ac:dyDescent="0.25">
      <c r="E1847" s="16"/>
      <c r="F1847" s="16"/>
      <c r="G1847" s="17"/>
      <c r="H1847" s="18"/>
      <c r="I1847" s="26"/>
      <c r="J1847" s="19"/>
      <c r="K1847" s="18"/>
      <c r="L1847" s="18"/>
      <c r="M1847" s="18"/>
      <c r="N1847" s="18"/>
      <c r="P1847" s="18"/>
      <c r="R1847" s="18"/>
      <c r="S1847" s="18"/>
    </row>
    <row r="1848" spans="5:19" x14ac:dyDescent="0.25">
      <c r="E1848" s="16"/>
      <c r="F1848" s="16"/>
      <c r="G1848" s="17"/>
      <c r="H1848" s="18"/>
      <c r="I1848" s="26"/>
      <c r="J1848" s="19"/>
      <c r="K1848" s="18"/>
      <c r="L1848" s="18"/>
      <c r="M1848" s="18"/>
      <c r="N1848" s="18"/>
      <c r="P1848" s="18"/>
      <c r="R1848" s="18"/>
      <c r="S1848" s="18"/>
    </row>
    <row r="1849" spans="5:19" x14ac:dyDescent="0.25">
      <c r="E1849" s="16"/>
      <c r="F1849" s="16"/>
      <c r="G1849" s="17"/>
      <c r="H1849" s="18"/>
      <c r="I1849" s="26"/>
      <c r="J1849" s="19"/>
      <c r="K1849" s="18"/>
      <c r="L1849" s="18"/>
      <c r="M1849" s="18"/>
      <c r="N1849" s="18"/>
      <c r="P1849" s="18"/>
      <c r="R1849" s="18"/>
      <c r="S1849" s="18"/>
    </row>
    <row r="1850" spans="5:19" x14ac:dyDescent="0.25">
      <c r="E1850" s="16"/>
      <c r="F1850" s="16"/>
      <c r="G1850" s="17"/>
      <c r="H1850" s="18"/>
      <c r="I1850" s="26"/>
      <c r="J1850" s="19"/>
      <c r="K1850" s="18"/>
      <c r="L1850" s="18"/>
      <c r="M1850" s="18"/>
      <c r="N1850" s="18"/>
      <c r="P1850" s="18"/>
      <c r="R1850" s="18"/>
      <c r="S1850" s="18"/>
    </row>
    <row r="1851" spans="5:19" x14ac:dyDescent="0.25">
      <c r="E1851" s="16"/>
      <c r="F1851" s="16"/>
      <c r="G1851" s="17"/>
      <c r="H1851" s="18"/>
      <c r="I1851" s="26"/>
      <c r="J1851" s="19"/>
      <c r="K1851" s="18"/>
      <c r="L1851" s="18"/>
      <c r="M1851" s="18"/>
      <c r="N1851" s="18"/>
      <c r="P1851" s="18"/>
      <c r="R1851" s="18"/>
      <c r="S1851" s="18"/>
    </row>
    <row r="1852" spans="5:19" x14ac:dyDescent="0.25">
      <c r="E1852" s="16"/>
      <c r="F1852" s="16"/>
      <c r="G1852" s="17"/>
      <c r="H1852" s="18"/>
      <c r="I1852" s="26"/>
      <c r="J1852" s="19"/>
      <c r="K1852" s="18"/>
      <c r="L1852" s="18"/>
      <c r="M1852" s="18"/>
      <c r="N1852" s="18"/>
      <c r="P1852" s="18"/>
      <c r="R1852" s="18"/>
      <c r="S1852" s="18"/>
    </row>
    <row r="1853" spans="5:19" x14ac:dyDescent="0.25">
      <c r="E1853" s="16"/>
      <c r="F1853" s="16"/>
      <c r="G1853" s="17"/>
      <c r="H1853" s="18"/>
      <c r="I1853" s="26"/>
      <c r="J1853" s="19"/>
      <c r="K1853" s="18"/>
      <c r="L1853" s="18"/>
      <c r="M1853" s="18"/>
      <c r="N1853" s="18"/>
      <c r="P1853" s="18"/>
      <c r="R1853" s="18"/>
      <c r="S1853" s="18"/>
    </row>
    <row r="1854" spans="5:19" x14ac:dyDescent="0.25">
      <c r="E1854" s="16"/>
      <c r="F1854" s="16"/>
      <c r="G1854" s="17"/>
      <c r="H1854" s="18"/>
      <c r="I1854" s="26"/>
      <c r="J1854" s="19"/>
      <c r="K1854" s="18"/>
      <c r="L1854" s="18"/>
      <c r="M1854" s="18"/>
      <c r="N1854" s="18"/>
      <c r="P1854" s="18"/>
      <c r="R1854" s="18"/>
      <c r="S1854" s="18"/>
    </row>
    <row r="1855" spans="5:19" x14ac:dyDescent="0.25">
      <c r="E1855" s="16"/>
      <c r="F1855" s="16"/>
      <c r="G1855" s="17"/>
      <c r="H1855" s="18"/>
      <c r="I1855" s="26"/>
      <c r="J1855" s="19"/>
      <c r="K1855" s="18"/>
      <c r="L1855" s="18"/>
      <c r="M1855" s="18"/>
      <c r="N1855" s="18"/>
      <c r="P1855" s="18"/>
      <c r="R1855" s="18"/>
      <c r="S1855" s="18"/>
    </row>
    <row r="1856" spans="5:19" x14ac:dyDescent="0.25">
      <c r="E1856" s="16"/>
      <c r="F1856" s="16"/>
      <c r="G1856" s="17"/>
      <c r="H1856" s="18"/>
      <c r="I1856" s="26"/>
      <c r="J1856" s="19"/>
      <c r="K1856" s="18"/>
      <c r="L1856" s="18"/>
      <c r="M1856" s="18"/>
      <c r="N1856" s="18"/>
      <c r="P1856" s="18"/>
      <c r="R1856" s="18"/>
      <c r="S1856" s="18"/>
    </row>
    <row r="1857" spans="5:19" x14ac:dyDescent="0.25">
      <c r="E1857" s="16"/>
      <c r="F1857" s="16"/>
      <c r="G1857" s="17"/>
      <c r="H1857" s="18"/>
      <c r="I1857" s="26"/>
      <c r="J1857" s="19"/>
      <c r="K1857" s="18"/>
      <c r="L1857" s="18"/>
      <c r="M1857" s="18"/>
      <c r="N1857" s="18"/>
      <c r="P1857" s="18"/>
      <c r="R1857" s="18"/>
      <c r="S1857" s="18"/>
    </row>
    <row r="1858" spans="5:19" x14ac:dyDescent="0.25">
      <c r="E1858" s="16"/>
      <c r="F1858" s="16"/>
      <c r="G1858" s="17"/>
      <c r="H1858" s="18"/>
      <c r="I1858" s="26"/>
      <c r="J1858" s="19"/>
      <c r="K1858" s="18"/>
      <c r="L1858" s="18"/>
      <c r="M1858" s="18"/>
      <c r="N1858" s="18"/>
      <c r="P1858" s="18"/>
      <c r="R1858" s="18"/>
      <c r="S1858" s="18"/>
    </row>
    <row r="1859" spans="5:19" x14ac:dyDescent="0.25">
      <c r="E1859" s="16"/>
      <c r="F1859" s="16"/>
      <c r="G1859" s="17"/>
      <c r="H1859" s="18"/>
      <c r="I1859" s="26"/>
      <c r="J1859" s="19"/>
      <c r="K1859" s="18"/>
      <c r="L1859" s="18"/>
      <c r="M1859" s="18"/>
      <c r="N1859" s="18"/>
      <c r="P1859" s="18"/>
      <c r="Q1859" s="18"/>
      <c r="R1859" s="18"/>
      <c r="S1859" s="18"/>
    </row>
    <row r="1860" spans="5:19" x14ac:dyDescent="0.25">
      <c r="E1860" s="16"/>
      <c r="F1860" s="16"/>
      <c r="G1860" s="17"/>
      <c r="H1860" s="18"/>
      <c r="I1860" s="26"/>
      <c r="J1860" s="19"/>
      <c r="K1860" s="18"/>
      <c r="L1860" s="18"/>
      <c r="M1860" s="18"/>
      <c r="N1860" s="18"/>
      <c r="P1860" s="18"/>
      <c r="R1860" s="18"/>
      <c r="S1860" s="18"/>
    </row>
    <row r="1861" spans="5:19" x14ac:dyDescent="0.25">
      <c r="E1861" s="16"/>
      <c r="F1861" s="16"/>
      <c r="G1861" s="17"/>
      <c r="H1861" s="18"/>
      <c r="I1861" s="26"/>
      <c r="J1861" s="19"/>
      <c r="K1861" s="18"/>
      <c r="L1861" s="18"/>
      <c r="M1861" s="18"/>
      <c r="N1861" s="18"/>
      <c r="P1861" s="18"/>
      <c r="R1861" s="18"/>
      <c r="S1861" s="18"/>
    </row>
    <row r="1862" spans="5:19" x14ac:dyDescent="0.25">
      <c r="E1862" s="16"/>
      <c r="F1862" s="16"/>
      <c r="G1862" s="17"/>
      <c r="H1862" s="18"/>
      <c r="I1862" s="26"/>
      <c r="J1862" s="19"/>
      <c r="K1862" s="18"/>
      <c r="L1862" s="18"/>
      <c r="M1862" s="18"/>
      <c r="N1862" s="18"/>
      <c r="P1862" s="18"/>
      <c r="R1862" s="18"/>
      <c r="S1862" s="18"/>
    </row>
    <row r="1863" spans="5:19" x14ac:dyDescent="0.25">
      <c r="E1863" s="16"/>
      <c r="F1863" s="16"/>
      <c r="G1863" s="17"/>
      <c r="H1863" s="18"/>
      <c r="I1863" s="26"/>
      <c r="J1863" s="19"/>
      <c r="K1863" s="18"/>
      <c r="L1863" s="18"/>
      <c r="M1863" s="18"/>
      <c r="N1863" s="18"/>
      <c r="P1863" s="18"/>
      <c r="R1863" s="18"/>
      <c r="S1863" s="18"/>
    </row>
    <row r="1864" spans="5:19" x14ac:dyDescent="0.25">
      <c r="E1864" s="16"/>
      <c r="F1864" s="16"/>
      <c r="G1864" s="17"/>
      <c r="H1864" s="18"/>
      <c r="I1864" s="26"/>
      <c r="J1864" s="19"/>
      <c r="K1864" s="18"/>
      <c r="L1864" s="18"/>
      <c r="M1864" s="18"/>
      <c r="N1864" s="18"/>
      <c r="P1864" s="18"/>
      <c r="R1864" s="18"/>
      <c r="S1864" s="18"/>
    </row>
    <row r="1865" spans="5:19" x14ac:dyDescent="0.25">
      <c r="E1865" s="16"/>
      <c r="F1865" s="16"/>
      <c r="G1865" s="17"/>
      <c r="H1865" s="18"/>
      <c r="I1865" s="26"/>
      <c r="J1865" s="19"/>
      <c r="K1865" s="18"/>
      <c r="L1865" s="18"/>
      <c r="M1865" s="18"/>
      <c r="N1865" s="18"/>
      <c r="P1865" s="18"/>
      <c r="R1865" s="18"/>
      <c r="S1865" s="18"/>
    </row>
    <row r="1866" spans="5:19" x14ac:dyDescent="0.25">
      <c r="E1866" s="16"/>
      <c r="F1866" s="16"/>
      <c r="G1866" s="17"/>
      <c r="H1866" s="18"/>
      <c r="I1866" s="26"/>
      <c r="J1866" s="19"/>
      <c r="K1866" s="18"/>
      <c r="L1866" s="18"/>
      <c r="M1866" s="18"/>
      <c r="N1866" s="18"/>
      <c r="P1866" s="18"/>
      <c r="R1866" s="18"/>
      <c r="S1866" s="18"/>
    </row>
    <row r="1867" spans="5:19" x14ac:dyDescent="0.25">
      <c r="E1867" s="16"/>
      <c r="F1867" s="16"/>
      <c r="G1867" s="17"/>
      <c r="H1867" s="18"/>
      <c r="I1867" s="26"/>
      <c r="J1867" s="19"/>
      <c r="K1867" s="18"/>
      <c r="L1867" s="18"/>
      <c r="M1867" s="18"/>
      <c r="N1867" s="18"/>
      <c r="P1867" s="18"/>
      <c r="R1867" s="18"/>
      <c r="S1867" s="18"/>
    </row>
    <row r="1868" spans="5:19" x14ac:dyDescent="0.25">
      <c r="E1868" s="16"/>
      <c r="F1868" s="16"/>
      <c r="G1868" s="17"/>
      <c r="H1868" s="18"/>
      <c r="I1868" s="26"/>
      <c r="J1868" s="19"/>
      <c r="K1868" s="18"/>
      <c r="L1868" s="18"/>
      <c r="M1868" s="18"/>
      <c r="N1868" s="18"/>
      <c r="P1868" s="18"/>
      <c r="R1868" s="18"/>
      <c r="S1868" s="18"/>
    </row>
    <row r="1869" spans="5:19" x14ac:dyDescent="0.25">
      <c r="E1869" s="16"/>
      <c r="F1869" s="16"/>
      <c r="G1869" s="17"/>
      <c r="H1869" s="18"/>
      <c r="I1869" s="26"/>
      <c r="J1869" s="19"/>
      <c r="K1869" s="18"/>
      <c r="L1869" s="18"/>
      <c r="M1869" s="18"/>
      <c r="N1869" s="18"/>
      <c r="P1869" s="18"/>
      <c r="R1869" s="18"/>
      <c r="S1869" s="18"/>
    </row>
    <row r="1870" spans="5:19" x14ac:dyDescent="0.25">
      <c r="E1870" s="16"/>
      <c r="F1870" s="16"/>
      <c r="G1870" s="17"/>
      <c r="H1870" s="18"/>
      <c r="I1870" s="26"/>
      <c r="J1870" s="19"/>
      <c r="K1870" s="18"/>
      <c r="L1870" s="18"/>
      <c r="M1870" s="18"/>
      <c r="N1870" s="18"/>
      <c r="P1870" s="18"/>
      <c r="R1870" s="18"/>
      <c r="S1870" s="18"/>
    </row>
    <row r="1871" spans="5:19" x14ac:dyDescent="0.25">
      <c r="E1871" s="16"/>
      <c r="F1871" s="16"/>
      <c r="G1871" s="17"/>
      <c r="H1871" s="18"/>
      <c r="I1871" s="26"/>
      <c r="J1871" s="19"/>
      <c r="K1871" s="18"/>
      <c r="L1871" s="18"/>
      <c r="M1871" s="18"/>
      <c r="N1871" s="18"/>
      <c r="P1871" s="18"/>
      <c r="R1871" s="18"/>
      <c r="S1871" s="18"/>
    </row>
    <row r="1872" spans="5:19" x14ac:dyDescent="0.25">
      <c r="E1872" s="16"/>
      <c r="F1872" s="16"/>
      <c r="G1872" s="17"/>
      <c r="H1872" s="18"/>
      <c r="I1872" s="26"/>
      <c r="J1872" s="19"/>
      <c r="K1872" s="18"/>
      <c r="L1872" s="18"/>
      <c r="M1872" s="18"/>
      <c r="N1872" s="18"/>
      <c r="P1872" s="18"/>
      <c r="R1872" s="18"/>
      <c r="S1872" s="18"/>
    </row>
    <row r="1873" spans="5:19" x14ac:dyDescent="0.25">
      <c r="E1873" s="16"/>
      <c r="F1873" s="16"/>
      <c r="G1873" s="17"/>
      <c r="H1873" s="18"/>
      <c r="I1873" s="26"/>
      <c r="J1873" s="19"/>
      <c r="K1873" s="18"/>
      <c r="L1873" s="18"/>
      <c r="M1873" s="18"/>
      <c r="N1873" s="18"/>
      <c r="P1873" s="18"/>
      <c r="R1873" s="18"/>
      <c r="S1873" s="18"/>
    </row>
    <row r="1874" spans="5:19" x14ac:dyDescent="0.25">
      <c r="E1874" s="16"/>
      <c r="F1874" s="16"/>
      <c r="G1874" s="17"/>
      <c r="H1874" s="18"/>
      <c r="I1874" s="26"/>
      <c r="J1874" s="19"/>
      <c r="K1874" s="18"/>
      <c r="L1874" s="18"/>
      <c r="M1874" s="18"/>
      <c r="N1874" s="18"/>
      <c r="P1874" s="18"/>
      <c r="R1874" s="18"/>
      <c r="S1874" s="18"/>
    </row>
    <row r="1875" spans="5:19" x14ac:dyDescent="0.25">
      <c r="E1875" s="16"/>
      <c r="F1875" s="16"/>
      <c r="G1875" s="17"/>
      <c r="H1875" s="18"/>
      <c r="I1875" s="26"/>
      <c r="J1875" s="19"/>
      <c r="K1875" s="18"/>
      <c r="L1875" s="18"/>
      <c r="M1875" s="18"/>
      <c r="N1875" s="18"/>
      <c r="P1875" s="18"/>
      <c r="R1875" s="18"/>
      <c r="S1875" s="18"/>
    </row>
    <row r="1876" spans="5:19" x14ac:dyDescent="0.25">
      <c r="E1876" s="16"/>
      <c r="F1876" s="16"/>
      <c r="G1876" s="17"/>
      <c r="H1876" s="18"/>
      <c r="I1876" s="26"/>
      <c r="J1876" s="19"/>
      <c r="K1876" s="18"/>
      <c r="L1876" s="18"/>
      <c r="M1876" s="18"/>
      <c r="N1876" s="18"/>
      <c r="P1876" s="18"/>
      <c r="R1876" s="18"/>
      <c r="S1876" s="18"/>
    </row>
    <row r="1877" spans="5:19" x14ac:dyDescent="0.25">
      <c r="E1877" s="16"/>
      <c r="F1877" s="16"/>
      <c r="G1877" s="17"/>
      <c r="H1877" s="18"/>
      <c r="I1877" s="26"/>
      <c r="J1877" s="19"/>
      <c r="K1877" s="18"/>
      <c r="L1877" s="18"/>
      <c r="M1877" s="18"/>
      <c r="N1877" s="18"/>
      <c r="P1877" s="18"/>
      <c r="R1877" s="18"/>
      <c r="S1877" s="18"/>
    </row>
    <row r="1878" spans="5:19" x14ac:dyDescent="0.25">
      <c r="E1878" s="16"/>
      <c r="F1878" s="16"/>
      <c r="G1878" s="17"/>
      <c r="H1878" s="18"/>
      <c r="I1878" s="26"/>
      <c r="J1878" s="19"/>
      <c r="K1878" s="18"/>
      <c r="L1878" s="18"/>
      <c r="M1878" s="18"/>
      <c r="N1878" s="18"/>
      <c r="P1878" s="18"/>
      <c r="R1878" s="18"/>
      <c r="S1878" s="18"/>
    </row>
    <row r="1879" spans="5:19" x14ac:dyDescent="0.25">
      <c r="E1879" s="16"/>
      <c r="F1879" s="16"/>
      <c r="G1879" s="17"/>
      <c r="H1879" s="18"/>
      <c r="I1879" s="26"/>
      <c r="J1879" s="19"/>
      <c r="K1879" s="18"/>
      <c r="L1879" s="18"/>
      <c r="M1879" s="18"/>
      <c r="N1879" s="18"/>
      <c r="P1879" s="18"/>
      <c r="R1879" s="18"/>
      <c r="S1879" s="18"/>
    </row>
    <row r="1880" spans="5:19" x14ac:dyDescent="0.25">
      <c r="E1880" s="16"/>
      <c r="F1880" s="16"/>
      <c r="G1880" s="17"/>
      <c r="H1880" s="18"/>
      <c r="I1880" s="26"/>
      <c r="J1880" s="19"/>
      <c r="K1880" s="18"/>
      <c r="L1880" s="18"/>
      <c r="M1880" s="18"/>
      <c r="N1880" s="18"/>
      <c r="P1880" s="18"/>
      <c r="R1880" s="18"/>
      <c r="S1880" s="18"/>
    </row>
    <row r="1881" spans="5:19" x14ac:dyDescent="0.25">
      <c r="E1881" s="16"/>
      <c r="F1881" s="16"/>
      <c r="G1881" s="17"/>
      <c r="H1881" s="18"/>
      <c r="I1881" s="26"/>
      <c r="J1881" s="19"/>
      <c r="K1881" s="18"/>
      <c r="L1881" s="18"/>
      <c r="M1881" s="18"/>
      <c r="N1881" s="18"/>
      <c r="P1881" s="18"/>
      <c r="R1881" s="18"/>
      <c r="S1881" s="18"/>
    </row>
    <row r="1882" spans="5:19" x14ac:dyDescent="0.25">
      <c r="E1882" s="16"/>
      <c r="F1882" s="16"/>
      <c r="G1882" s="17"/>
      <c r="H1882" s="18"/>
      <c r="I1882" s="26"/>
      <c r="J1882" s="19"/>
      <c r="K1882" s="18"/>
      <c r="L1882" s="18"/>
      <c r="M1882" s="18"/>
      <c r="N1882" s="18"/>
      <c r="P1882" s="18"/>
      <c r="R1882" s="18"/>
      <c r="S1882" s="18"/>
    </row>
    <row r="1883" spans="5:19" x14ac:dyDescent="0.25">
      <c r="E1883" s="16"/>
      <c r="F1883" s="16"/>
      <c r="G1883" s="17"/>
      <c r="H1883" s="18"/>
      <c r="I1883" s="26"/>
      <c r="J1883" s="19"/>
      <c r="K1883" s="18"/>
      <c r="L1883" s="18"/>
      <c r="M1883" s="18"/>
      <c r="N1883" s="18"/>
      <c r="P1883" s="18"/>
      <c r="R1883" s="18"/>
      <c r="S1883" s="18"/>
    </row>
    <row r="1884" spans="5:19" x14ac:dyDescent="0.25">
      <c r="E1884" s="16"/>
      <c r="F1884" s="16"/>
      <c r="G1884" s="17"/>
      <c r="H1884" s="18"/>
      <c r="I1884" s="26"/>
      <c r="J1884" s="19"/>
      <c r="K1884" s="18"/>
      <c r="L1884" s="18"/>
      <c r="M1884" s="18"/>
      <c r="N1884" s="18"/>
      <c r="P1884" s="18"/>
      <c r="R1884" s="18"/>
      <c r="S1884" s="18"/>
    </row>
    <row r="1885" spans="5:19" x14ac:dyDescent="0.25">
      <c r="E1885" s="16"/>
      <c r="F1885" s="16"/>
      <c r="G1885" s="17"/>
      <c r="H1885" s="18"/>
      <c r="I1885" s="26"/>
      <c r="J1885" s="19"/>
      <c r="K1885" s="18"/>
      <c r="L1885" s="18"/>
      <c r="M1885" s="18"/>
      <c r="N1885" s="18"/>
      <c r="P1885" s="18"/>
      <c r="R1885" s="18"/>
      <c r="S1885" s="18"/>
    </row>
    <row r="1886" spans="5:19" x14ac:dyDescent="0.25">
      <c r="E1886" s="16"/>
      <c r="F1886" s="16"/>
      <c r="G1886" s="17"/>
      <c r="H1886" s="18"/>
      <c r="I1886" s="26"/>
      <c r="J1886" s="19"/>
      <c r="K1886" s="18"/>
      <c r="L1886" s="18"/>
      <c r="M1886" s="18"/>
      <c r="N1886" s="18"/>
      <c r="P1886" s="18"/>
      <c r="R1886" s="18"/>
      <c r="S1886" s="18"/>
    </row>
    <row r="1887" spans="5:19" x14ac:dyDescent="0.25">
      <c r="E1887" s="16"/>
      <c r="F1887" s="16"/>
      <c r="G1887" s="17"/>
      <c r="H1887" s="18"/>
      <c r="I1887" s="26"/>
      <c r="J1887" s="19"/>
      <c r="K1887" s="18"/>
      <c r="L1887" s="18"/>
      <c r="M1887" s="18"/>
      <c r="N1887" s="18"/>
      <c r="P1887" s="18"/>
      <c r="R1887" s="18"/>
      <c r="S1887" s="18"/>
    </row>
    <row r="1888" spans="5:19" x14ac:dyDescent="0.25">
      <c r="E1888" s="16"/>
      <c r="F1888" s="16"/>
      <c r="G1888" s="17"/>
      <c r="H1888" s="18"/>
      <c r="I1888" s="26"/>
      <c r="J1888" s="19"/>
      <c r="K1888" s="18"/>
      <c r="L1888" s="18"/>
      <c r="M1888" s="18"/>
      <c r="N1888" s="18"/>
      <c r="P1888" s="18"/>
      <c r="R1888" s="18"/>
      <c r="S1888" s="18"/>
    </row>
    <row r="1889" spans="5:19" x14ac:dyDescent="0.25">
      <c r="E1889" s="16"/>
      <c r="F1889" s="16"/>
      <c r="G1889" s="17"/>
      <c r="H1889" s="18"/>
      <c r="I1889" s="26"/>
      <c r="J1889" s="19"/>
      <c r="K1889" s="18"/>
      <c r="L1889" s="18"/>
      <c r="M1889" s="18"/>
      <c r="N1889" s="18"/>
      <c r="P1889" s="18"/>
      <c r="R1889" s="18"/>
      <c r="S1889" s="18"/>
    </row>
    <row r="1890" spans="5:19" x14ac:dyDescent="0.25">
      <c r="E1890" s="16"/>
      <c r="F1890" s="16"/>
      <c r="G1890" s="17"/>
      <c r="H1890" s="18"/>
      <c r="I1890" s="26"/>
      <c r="J1890" s="19"/>
      <c r="K1890" s="18"/>
      <c r="L1890" s="18"/>
      <c r="M1890" s="18"/>
      <c r="N1890" s="18"/>
      <c r="P1890" s="18"/>
      <c r="R1890" s="18"/>
      <c r="S1890" s="18"/>
    </row>
    <row r="1891" spans="5:19" x14ac:dyDescent="0.25">
      <c r="E1891" s="16"/>
      <c r="F1891" s="16"/>
      <c r="G1891" s="17"/>
      <c r="H1891" s="18"/>
      <c r="I1891" s="26"/>
      <c r="J1891" s="19"/>
      <c r="K1891" s="18"/>
      <c r="L1891" s="18"/>
      <c r="M1891" s="18"/>
      <c r="N1891" s="18"/>
      <c r="P1891" s="18"/>
      <c r="R1891" s="18"/>
      <c r="S1891" s="18"/>
    </row>
    <row r="1892" spans="5:19" x14ac:dyDescent="0.25">
      <c r="E1892" s="16"/>
      <c r="F1892" s="16"/>
      <c r="G1892" s="17"/>
      <c r="H1892" s="18"/>
      <c r="I1892" s="26"/>
      <c r="J1892" s="19"/>
      <c r="K1892" s="18"/>
      <c r="L1892" s="18"/>
      <c r="M1892" s="18"/>
      <c r="N1892" s="18"/>
      <c r="P1892" s="18"/>
      <c r="R1892" s="18"/>
      <c r="S1892" s="18"/>
    </row>
    <row r="1893" spans="5:19" x14ac:dyDescent="0.25">
      <c r="E1893" s="16"/>
      <c r="F1893" s="16"/>
      <c r="G1893" s="17"/>
      <c r="H1893" s="18"/>
      <c r="I1893" s="26"/>
      <c r="J1893" s="19"/>
      <c r="K1893" s="18"/>
      <c r="L1893" s="18"/>
      <c r="M1893" s="18"/>
      <c r="N1893" s="18"/>
      <c r="P1893" s="18"/>
      <c r="R1893" s="18"/>
      <c r="S1893" s="18"/>
    </row>
    <row r="1894" spans="5:19" x14ac:dyDescent="0.25">
      <c r="E1894" s="16"/>
      <c r="F1894" s="16"/>
      <c r="G1894" s="17"/>
      <c r="H1894" s="18"/>
      <c r="I1894" s="26"/>
      <c r="J1894" s="19"/>
      <c r="K1894" s="18"/>
      <c r="L1894" s="18"/>
      <c r="M1894" s="18"/>
      <c r="N1894" s="18"/>
      <c r="P1894" s="18"/>
      <c r="R1894" s="18"/>
      <c r="S1894" s="18"/>
    </row>
    <row r="1895" spans="5:19" x14ac:dyDescent="0.25">
      <c r="E1895" s="16"/>
      <c r="F1895" s="16"/>
      <c r="G1895" s="17"/>
      <c r="H1895" s="18"/>
      <c r="I1895" s="26"/>
      <c r="J1895" s="19"/>
      <c r="K1895" s="18"/>
      <c r="L1895" s="18"/>
      <c r="M1895" s="18"/>
      <c r="N1895" s="18"/>
      <c r="P1895" s="18"/>
      <c r="R1895" s="18"/>
      <c r="S1895" s="18"/>
    </row>
    <row r="1896" spans="5:19" x14ac:dyDescent="0.25">
      <c r="E1896" s="16"/>
      <c r="F1896" s="16"/>
      <c r="G1896" s="17"/>
      <c r="H1896" s="18"/>
      <c r="I1896" s="26"/>
      <c r="J1896" s="19"/>
      <c r="K1896" s="18"/>
      <c r="L1896" s="18"/>
      <c r="M1896" s="18"/>
      <c r="N1896" s="18"/>
      <c r="P1896" s="18"/>
      <c r="R1896" s="18"/>
      <c r="S1896" s="18"/>
    </row>
    <row r="1897" spans="5:19" x14ac:dyDescent="0.25">
      <c r="E1897" s="16"/>
      <c r="F1897" s="16"/>
      <c r="G1897" s="17"/>
      <c r="H1897" s="18"/>
      <c r="I1897" s="26"/>
      <c r="J1897" s="19"/>
      <c r="K1897" s="18"/>
      <c r="L1897" s="18"/>
      <c r="M1897" s="18"/>
      <c r="N1897" s="18"/>
      <c r="P1897" s="18"/>
      <c r="R1897" s="18"/>
      <c r="S1897" s="18"/>
    </row>
    <row r="1898" spans="5:19" x14ac:dyDescent="0.25">
      <c r="E1898" s="16"/>
      <c r="F1898" s="16"/>
      <c r="G1898" s="17"/>
      <c r="H1898" s="18"/>
      <c r="I1898" s="26"/>
      <c r="J1898" s="19"/>
      <c r="K1898" s="18"/>
      <c r="L1898" s="18"/>
      <c r="M1898" s="18"/>
      <c r="N1898" s="18"/>
      <c r="P1898" s="18"/>
      <c r="R1898" s="18"/>
      <c r="S1898" s="18"/>
    </row>
    <row r="1899" spans="5:19" x14ac:dyDescent="0.25">
      <c r="E1899" s="16"/>
      <c r="F1899" s="16"/>
      <c r="G1899" s="17"/>
      <c r="H1899" s="18"/>
      <c r="I1899" s="26"/>
      <c r="J1899" s="19"/>
      <c r="K1899" s="18"/>
      <c r="L1899" s="18"/>
      <c r="M1899" s="18"/>
      <c r="N1899" s="18"/>
      <c r="P1899" s="18"/>
      <c r="R1899" s="18"/>
      <c r="S1899" s="18"/>
    </row>
    <row r="1900" spans="5:19" x14ac:dyDescent="0.25">
      <c r="E1900" s="16"/>
      <c r="F1900" s="16"/>
      <c r="G1900" s="17"/>
      <c r="H1900" s="18"/>
      <c r="I1900" s="26"/>
      <c r="J1900" s="19"/>
      <c r="K1900" s="18"/>
      <c r="L1900" s="18"/>
      <c r="M1900" s="18"/>
      <c r="N1900" s="18"/>
      <c r="P1900" s="18"/>
      <c r="R1900" s="18"/>
      <c r="S1900" s="18"/>
    </row>
    <row r="1901" spans="5:19" x14ac:dyDescent="0.25">
      <c r="E1901" s="16"/>
      <c r="F1901" s="16"/>
      <c r="G1901" s="17"/>
      <c r="H1901" s="18"/>
      <c r="I1901" s="26"/>
      <c r="J1901" s="19"/>
      <c r="K1901" s="18"/>
      <c r="L1901" s="18"/>
      <c r="M1901" s="18"/>
      <c r="N1901" s="18"/>
      <c r="P1901" s="18"/>
      <c r="R1901" s="18"/>
      <c r="S1901" s="18"/>
    </row>
    <row r="1902" spans="5:19" x14ac:dyDescent="0.25">
      <c r="E1902" s="16"/>
      <c r="F1902" s="16"/>
      <c r="G1902" s="17"/>
      <c r="H1902" s="18"/>
      <c r="I1902" s="26"/>
      <c r="J1902" s="19"/>
      <c r="K1902" s="18"/>
      <c r="L1902" s="18"/>
      <c r="M1902" s="18"/>
      <c r="N1902" s="18"/>
      <c r="P1902" s="18"/>
      <c r="R1902" s="18"/>
      <c r="S1902" s="18"/>
    </row>
    <row r="1903" spans="5:19" x14ac:dyDescent="0.25">
      <c r="E1903" s="16"/>
      <c r="F1903" s="16"/>
      <c r="G1903" s="17"/>
      <c r="H1903" s="18"/>
      <c r="I1903" s="26"/>
      <c r="J1903" s="19"/>
      <c r="K1903" s="18"/>
      <c r="L1903" s="18"/>
      <c r="M1903" s="18"/>
      <c r="N1903" s="18"/>
      <c r="P1903" s="18"/>
      <c r="R1903" s="18"/>
      <c r="S1903" s="18"/>
    </row>
    <row r="1904" spans="5:19" x14ac:dyDescent="0.25">
      <c r="E1904" s="16"/>
      <c r="F1904" s="16"/>
      <c r="G1904" s="17"/>
      <c r="H1904" s="18"/>
      <c r="I1904" s="26"/>
      <c r="J1904" s="19"/>
      <c r="K1904" s="18"/>
      <c r="L1904" s="18"/>
      <c r="M1904" s="18"/>
      <c r="N1904" s="18"/>
      <c r="P1904" s="18"/>
      <c r="R1904" s="18"/>
      <c r="S1904" s="18"/>
    </row>
    <row r="1905" spans="5:19" x14ac:dyDescent="0.25">
      <c r="E1905" s="16"/>
      <c r="F1905" s="16"/>
      <c r="G1905" s="17"/>
      <c r="H1905" s="18"/>
      <c r="I1905" s="26"/>
      <c r="J1905" s="19"/>
      <c r="K1905" s="18"/>
      <c r="L1905" s="18"/>
      <c r="M1905" s="18"/>
      <c r="N1905" s="18"/>
      <c r="P1905" s="18"/>
      <c r="R1905" s="18"/>
      <c r="S1905" s="18"/>
    </row>
    <row r="1906" spans="5:19" x14ac:dyDescent="0.25">
      <c r="E1906" s="16"/>
      <c r="F1906" s="16"/>
      <c r="G1906" s="17"/>
      <c r="H1906" s="18"/>
      <c r="I1906" s="26"/>
      <c r="J1906" s="19"/>
      <c r="K1906" s="18"/>
      <c r="L1906" s="18"/>
      <c r="M1906" s="18"/>
      <c r="N1906" s="18"/>
      <c r="P1906" s="18"/>
      <c r="R1906" s="18"/>
      <c r="S1906" s="18"/>
    </row>
    <row r="1907" spans="5:19" x14ac:dyDescent="0.25">
      <c r="E1907" s="16"/>
      <c r="F1907" s="16"/>
      <c r="G1907" s="17"/>
      <c r="H1907" s="18"/>
      <c r="I1907" s="26"/>
      <c r="J1907" s="19"/>
      <c r="K1907" s="18"/>
      <c r="L1907" s="18"/>
      <c r="M1907" s="18"/>
      <c r="N1907" s="18"/>
      <c r="P1907" s="18"/>
      <c r="R1907" s="18"/>
      <c r="S1907" s="18"/>
    </row>
    <row r="1908" spans="5:19" x14ac:dyDescent="0.25">
      <c r="E1908" s="16"/>
      <c r="F1908" s="16"/>
      <c r="G1908" s="17"/>
      <c r="H1908" s="18"/>
      <c r="I1908" s="26"/>
      <c r="J1908" s="19"/>
      <c r="K1908" s="18"/>
      <c r="L1908" s="18"/>
      <c r="M1908" s="18"/>
      <c r="N1908" s="18"/>
      <c r="P1908" s="18"/>
      <c r="R1908" s="18"/>
      <c r="S1908" s="18"/>
    </row>
    <row r="1909" spans="5:19" x14ac:dyDescent="0.25">
      <c r="E1909" s="16"/>
      <c r="F1909" s="16"/>
      <c r="G1909" s="17"/>
      <c r="H1909" s="18"/>
      <c r="I1909" s="26"/>
      <c r="J1909" s="19"/>
      <c r="K1909" s="18"/>
      <c r="L1909" s="18"/>
      <c r="M1909" s="18"/>
      <c r="N1909" s="18"/>
      <c r="P1909" s="18"/>
      <c r="R1909" s="18"/>
      <c r="S1909" s="18"/>
    </row>
    <row r="1910" spans="5:19" x14ac:dyDescent="0.25">
      <c r="E1910" s="16"/>
      <c r="F1910" s="16"/>
      <c r="G1910" s="17"/>
      <c r="H1910" s="18"/>
      <c r="I1910" s="26"/>
      <c r="J1910" s="19"/>
      <c r="K1910" s="18"/>
      <c r="L1910" s="18"/>
      <c r="M1910" s="18"/>
      <c r="N1910" s="18"/>
      <c r="P1910" s="18"/>
      <c r="R1910" s="18"/>
      <c r="S1910" s="18"/>
    </row>
    <row r="1911" spans="5:19" x14ac:dyDescent="0.25">
      <c r="E1911" s="16"/>
      <c r="F1911" s="16"/>
      <c r="G1911" s="17"/>
      <c r="H1911" s="18"/>
      <c r="I1911" s="26"/>
      <c r="J1911" s="19"/>
      <c r="K1911" s="18"/>
      <c r="L1911" s="18"/>
      <c r="M1911" s="18"/>
      <c r="N1911" s="18"/>
      <c r="P1911" s="18"/>
      <c r="R1911" s="18"/>
      <c r="S1911" s="18"/>
    </row>
    <row r="1912" spans="5:19" x14ac:dyDescent="0.25">
      <c r="E1912" s="16"/>
      <c r="F1912" s="16"/>
      <c r="G1912" s="17"/>
      <c r="H1912" s="18"/>
      <c r="I1912" s="26"/>
      <c r="J1912" s="19"/>
      <c r="K1912" s="18"/>
      <c r="L1912" s="18"/>
      <c r="M1912" s="18"/>
      <c r="N1912" s="18"/>
      <c r="P1912" s="18"/>
      <c r="R1912" s="18"/>
      <c r="S1912" s="18"/>
    </row>
    <row r="1913" spans="5:19" x14ac:dyDescent="0.25">
      <c r="E1913" s="16"/>
      <c r="F1913" s="16"/>
      <c r="G1913" s="17"/>
      <c r="H1913" s="18"/>
      <c r="I1913" s="26"/>
      <c r="J1913" s="19"/>
      <c r="K1913" s="18"/>
      <c r="L1913" s="18"/>
      <c r="M1913" s="18"/>
      <c r="N1913" s="18"/>
      <c r="P1913" s="18"/>
      <c r="R1913" s="18"/>
      <c r="S1913" s="18"/>
    </row>
    <row r="1914" spans="5:19" x14ac:dyDescent="0.25">
      <c r="E1914" s="16"/>
      <c r="F1914" s="16"/>
      <c r="G1914" s="17"/>
      <c r="H1914" s="18"/>
      <c r="I1914" s="26"/>
      <c r="J1914" s="19"/>
      <c r="K1914" s="18"/>
      <c r="L1914" s="18"/>
      <c r="M1914" s="18"/>
      <c r="N1914" s="18"/>
      <c r="P1914" s="18"/>
      <c r="R1914" s="18"/>
      <c r="S1914" s="18"/>
    </row>
    <row r="1915" spans="5:19" x14ac:dyDescent="0.25">
      <c r="E1915" s="16"/>
      <c r="F1915" s="16"/>
      <c r="G1915" s="17"/>
      <c r="H1915" s="18"/>
      <c r="I1915" s="26"/>
      <c r="J1915" s="19"/>
      <c r="K1915" s="18"/>
      <c r="L1915" s="18"/>
      <c r="M1915" s="18"/>
      <c r="N1915" s="18"/>
      <c r="P1915" s="18"/>
      <c r="R1915" s="18"/>
      <c r="S1915" s="18"/>
    </row>
    <row r="1916" spans="5:19" x14ac:dyDescent="0.25">
      <c r="E1916" s="16"/>
      <c r="F1916" s="16"/>
      <c r="G1916" s="17"/>
      <c r="H1916" s="18"/>
      <c r="I1916" s="26"/>
      <c r="J1916" s="19"/>
      <c r="K1916" s="18"/>
      <c r="L1916" s="18"/>
      <c r="M1916" s="18"/>
      <c r="N1916" s="18"/>
      <c r="P1916" s="18"/>
      <c r="R1916" s="18"/>
      <c r="S1916" s="18"/>
    </row>
    <row r="1917" spans="5:19" x14ac:dyDescent="0.25">
      <c r="E1917" s="16"/>
      <c r="F1917" s="16"/>
      <c r="G1917" s="17"/>
      <c r="H1917" s="18"/>
      <c r="I1917" s="26"/>
      <c r="J1917" s="19"/>
      <c r="K1917" s="18"/>
      <c r="L1917" s="18"/>
      <c r="M1917" s="18"/>
      <c r="N1917" s="18"/>
      <c r="P1917" s="18"/>
      <c r="R1917" s="18"/>
      <c r="S1917" s="18"/>
    </row>
    <row r="1918" spans="5:19" x14ac:dyDescent="0.25">
      <c r="E1918" s="16"/>
      <c r="F1918" s="16"/>
      <c r="G1918" s="17"/>
      <c r="H1918" s="18"/>
      <c r="I1918" s="26"/>
      <c r="J1918" s="19"/>
      <c r="K1918" s="18"/>
      <c r="L1918" s="18"/>
      <c r="M1918" s="18"/>
      <c r="N1918" s="18"/>
      <c r="P1918" s="18"/>
      <c r="R1918" s="18"/>
      <c r="S1918" s="18"/>
    </row>
    <row r="1919" spans="5:19" x14ac:dyDescent="0.25">
      <c r="E1919" s="16"/>
      <c r="F1919" s="16"/>
      <c r="G1919" s="17"/>
      <c r="H1919" s="18"/>
      <c r="I1919" s="26"/>
      <c r="J1919" s="19"/>
      <c r="K1919" s="18"/>
      <c r="L1919" s="18"/>
      <c r="M1919" s="18"/>
      <c r="N1919" s="18"/>
      <c r="P1919" s="18"/>
      <c r="R1919" s="18"/>
      <c r="S1919" s="18"/>
    </row>
    <row r="1920" spans="5:19" x14ac:dyDescent="0.25">
      <c r="E1920" s="16"/>
      <c r="F1920" s="16"/>
      <c r="G1920" s="17"/>
      <c r="H1920" s="18"/>
      <c r="I1920" s="26"/>
      <c r="J1920" s="19"/>
      <c r="K1920" s="18"/>
      <c r="L1920" s="18"/>
      <c r="M1920" s="18"/>
      <c r="N1920" s="18"/>
      <c r="P1920" s="18"/>
      <c r="R1920" s="18"/>
      <c r="S1920" s="18"/>
    </row>
    <row r="1921" spans="5:19" x14ac:dyDescent="0.25">
      <c r="E1921" s="16"/>
      <c r="F1921" s="16"/>
      <c r="G1921" s="17"/>
      <c r="H1921" s="18"/>
      <c r="I1921" s="26"/>
      <c r="J1921" s="19"/>
      <c r="K1921" s="18"/>
      <c r="L1921" s="18"/>
      <c r="M1921" s="18"/>
      <c r="N1921" s="18"/>
      <c r="P1921" s="18"/>
      <c r="R1921" s="18"/>
      <c r="S1921" s="18"/>
    </row>
    <row r="1922" spans="5:19" x14ac:dyDescent="0.25">
      <c r="E1922" s="16"/>
      <c r="F1922" s="16"/>
      <c r="G1922" s="17"/>
      <c r="H1922" s="18"/>
      <c r="I1922" s="26"/>
      <c r="J1922" s="19"/>
      <c r="K1922" s="18"/>
      <c r="L1922" s="18"/>
      <c r="M1922" s="18"/>
      <c r="N1922" s="18"/>
      <c r="P1922" s="18"/>
      <c r="R1922" s="18"/>
      <c r="S1922" s="18"/>
    </row>
    <row r="1923" spans="5:19" x14ac:dyDescent="0.25">
      <c r="E1923" s="16"/>
      <c r="F1923" s="16"/>
      <c r="G1923" s="17"/>
      <c r="H1923" s="18"/>
      <c r="I1923" s="26"/>
      <c r="J1923" s="19"/>
      <c r="K1923" s="18"/>
      <c r="L1923" s="18"/>
      <c r="M1923" s="18"/>
      <c r="N1923" s="18"/>
      <c r="P1923" s="18"/>
      <c r="R1923" s="18"/>
      <c r="S1923" s="18"/>
    </row>
    <row r="1924" spans="5:19" x14ac:dyDescent="0.25">
      <c r="E1924" s="16"/>
      <c r="F1924" s="16"/>
      <c r="G1924" s="17"/>
      <c r="H1924" s="18"/>
      <c r="I1924" s="26"/>
      <c r="J1924" s="19"/>
      <c r="K1924" s="18"/>
      <c r="L1924" s="18"/>
      <c r="M1924" s="18"/>
      <c r="N1924" s="18"/>
      <c r="P1924" s="18"/>
      <c r="R1924" s="18"/>
      <c r="S1924" s="18"/>
    </row>
    <row r="1925" spans="5:19" x14ac:dyDescent="0.25">
      <c r="E1925" s="16"/>
      <c r="F1925" s="16"/>
      <c r="G1925" s="17"/>
      <c r="H1925" s="18"/>
      <c r="I1925" s="26"/>
      <c r="J1925" s="19"/>
      <c r="K1925" s="18"/>
      <c r="L1925" s="18"/>
      <c r="M1925" s="18"/>
      <c r="N1925" s="18"/>
      <c r="P1925" s="18"/>
      <c r="R1925" s="18"/>
      <c r="S1925" s="18"/>
    </row>
    <row r="1926" spans="5:19" x14ac:dyDescent="0.25">
      <c r="E1926" s="16"/>
      <c r="F1926" s="16"/>
      <c r="G1926" s="17"/>
      <c r="H1926" s="18"/>
      <c r="I1926" s="26"/>
      <c r="J1926" s="19"/>
      <c r="K1926" s="18"/>
      <c r="L1926" s="18"/>
      <c r="M1926" s="18"/>
      <c r="N1926" s="18"/>
      <c r="P1926" s="18"/>
      <c r="R1926" s="18"/>
      <c r="S1926" s="18"/>
    </row>
    <row r="1927" spans="5:19" x14ac:dyDescent="0.25">
      <c r="E1927" s="16"/>
      <c r="F1927" s="16"/>
      <c r="G1927" s="17"/>
      <c r="H1927" s="18"/>
      <c r="I1927" s="26"/>
      <c r="J1927" s="19"/>
      <c r="K1927" s="18"/>
      <c r="L1927" s="18"/>
      <c r="M1927" s="18"/>
      <c r="N1927" s="18"/>
      <c r="P1927" s="18"/>
      <c r="R1927" s="18"/>
      <c r="S1927" s="18"/>
    </row>
    <row r="1928" spans="5:19" x14ac:dyDescent="0.25">
      <c r="E1928" s="16"/>
      <c r="F1928" s="16"/>
      <c r="G1928" s="17"/>
      <c r="H1928" s="18"/>
      <c r="I1928" s="26"/>
      <c r="J1928" s="19"/>
      <c r="K1928" s="18"/>
      <c r="L1928" s="18"/>
      <c r="M1928" s="18"/>
      <c r="N1928" s="18"/>
      <c r="P1928" s="18"/>
      <c r="R1928" s="18"/>
      <c r="S1928" s="18"/>
    </row>
    <row r="1929" spans="5:19" x14ac:dyDescent="0.25">
      <c r="E1929" s="16"/>
      <c r="F1929" s="16"/>
      <c r="G1929" s="17"/>
      <c r="H1929" s="18"/>
      <c r="I1929" s="26"/>
      <c r="J1929" s="19"/>
      <c r="K1929" s="18"/>
      <c r="L1929" s="18"/>
      <c r="M1929" s="18"/>
      <c r="N1929" s="18"/>
      <c r="P1929" s="18"/>
      <c r="R1929" s="18"/>
      <c r="S1929" s="18"/>
    </row>
    <row r="1930" spans="5:19" x14ac:dyDescent="0.25">
      <c r="E1930" s="16"/>
      <c r="F1930" s="16"/>
      <c r="G1930" s="17"/>
      <c r="H1930" s="18"/>
      <c r="I1930" s="26"/>
      <c r="J1930" s="19"/>
      <c r="K1930" s="18"/>
      <c r="L1930" s="18"/>
      <c r="M1930" s="18"/>
      <c r="N1930" s="18"/>
      <c r="P1930" s="18"/>
      <c r="R1930" s="18"/>
      <c r="S1930" s="18"/>
    </row>
    <row r="1931" spans="5:19" x14ac:dyDescent="0.25">
      <c r="E1931" s="16"/>
      <c r="F1931" s="16"/>
      <c r="G1931" s="17"/>
      <c r="H1931" s="18"/>
      <c r="I1931" s="26"/>
      <c r="J1931" s="19"/>
      <c r="K1931" s="18"/>
      <c r="L1931" s="18"/>
      <c r="M1931" s="18"/>
      <c r="N1931" s="18"/>
      <c r="P1931" s="18"/>
      <c r="R1931" s="18"/>
      <c r="S1931" s="18"/>
    </row>
    <row r="1932" spans="5:19" x14ac:dyDescent="0.25">
      <c r="E1932" s="16"/>
      <c r="F1932" s="16"/>
      <c r="G1932" s="17"/>
      <c r="H1932" s="18"/>
      <c r="I1932" s="26"/>
      <c r="J1932" s="19"/>
      <c r="K1932" s="18"/>
      <c r="L1932" s="18"/>
      <c r="M1932" s="18"/>
      <c r="N1932" s="18"/>
      <c r="P1932" s="18"/>
      <c r="Q1932" s="18"/>
      <c r="R1932" s="18"/>
      <c r="S1932" s="18"/>
    </row>
    <row r="1933" spans="5:19" x14ac:dyDescent="0.25">
      <c r="E1933" s="16"/>
      <c r="F1933" s="16"/>
      <c r="G1933" s="17"/>
      <c r="H1933" s="18"/>
      <c r="I1933" s="26"/>
      <c r="J1933" s="19"/>
      <c r="K1933" s="18"/>
      <c r="L1933" s="18"/>
      <c r="M1933" s="18"/>
      <c r="N1933" s="18"/>
      <c r="P1933" s="18"/>
      <c r="R1933" s="18"/>
      <c r="S1933" s="18"/>
    </row>
    <row r="1934" spans="5:19" x14ac:dyDescent="0.25">
      <c r="E1934" s="16"/>
      <c r="F1934" s="16"/>
      <c r="G1934" s="17"/>
      <c r="H1934" s="18"/>
      <c r="I1934" s="26"/>
      <c r="J1934" s="19"/>
      <c r="K1934" s="18"/>
      <c r="L1934" s="18"/>
      <c r="M1934" s="18"/>
      <c r="N1934" s="18"/>
      <c r="P1934" s="18"/>
      <c r="R1934" s="18"/>
      <c r="S1934" s="18"/>
    </row>
    <row r="1935" spans="5:19" x14ac:dyDescent="0.25">
      <c r="E1935" s="16"/>
      <c r="F1935" s="16"/>
      <c r="G1935" s="17"/>
      <c r="H1935" s="18"/>
      <c r="I1935" s="26"/>
      <c r="J1935" s="19"/>
      <c r="K1935" s="18"/>
      <c r="L1935" s="18"/>
      <c r="M1935" s="18"/>
      <c r="N1935" s="18"/>
      <c r="P1935" s="18"/>
      <c r="R1935" s="18"/>
      <c r="S1935" s="18"/>
    </row>
    <row r="1936" spans="5:19" x14ac:dyDescent="0.25">
      <c r="E1936" s="16"/>
      <c r="F1936" s="16"/>
      <c r="G1936" s="17"/>
      <c r="H1936" s="18"/>
      <c r="I1936" s="26"/>
      <c r="J1936" s="19"/>
      <c r="K1936" s="18"/>
      <c r="L1936" s="18"/>
      <c r="M1936" s="18"/>
      <c r="N1936" s="18"/>
      <c r="P1936" s="18"/>
      <c r="R1936" s="18"/>
      <c r="S1936" s="18"/>
    </row>
    <row r="1937" spans="5:19" x14ac:dyDescent="0.25">
      <c r="E1937" s="16"/>
      <c r="F1937" s="16"/>
      <c r="G1937" s="17"/>
      <c r="H1937" s="18"/>
      <c r="I1937" s="26"/>
      <c r="J1937" s="19"/>
      <c r="K1937" s="18"/>
      <c r="L1937" s="18"/>
      <c r="M1937" s="18"/>
      <c r="N1937" s="18"/>
      <c r="P1937" s="18"/>
      <c r="R1937" s="18"/>
      <c r="S1937" s="18"/>
    </row>
    <row r="1938" spans="5:19" x14ac:dyDescent="0.25">
      <c r="E1938" s="16"/>
      <c r="F1938" s="16"/>
      <c r="G1938" s="17"/>
      <c r="H1938" s="18"/>
      <c r="I1938" s="26"/>
      <c r="J1938" s="19"/>
      <c r="K1938" s="18"/>
      <c r="L1938" s="18"/>
      <c r="M1938" s="18"/>
      <c r="N1938" s="18"/>
      <c r="P1938" s="18"/>
      <c r="R1938" s="18"/>
      <c r="S1938" s="18"/>
    </row>
    <row r="1939" spans="5:19" x14ac:dyDescent="0.25">
      <c r="E1939" s="16"/>
      <c r="F1939" s="16"/>
      <c r="G1939" s="17"/>
      <c r="H1939" s="18"/>
      <c r="I1939" s="26"/>
      <c r="J1939" s="19"/>
      <c r="K1939" s="18"/>
      <c r="L1939" s="18"/>
      <c r="M1939" s="18"/>
      <c r="N1939" s="18"/>
      <c r="P1939" s="18"/>
      <c r="R1939" s="18"/>
      <c r="S1939" s="18"/>
    </row>
    <row r="1940" spans="5:19" x14ac:dyDescent="0.25">
      <c r="E1940" s="16"/>
      <c r="F1940" s="16"/>
      <c r="G1940" s="17"/>
      <c r="H1940" s="18"/>
      <c r="I1940" s="26"/>
      <c r="J1940" s="19"/>
      <c r="K1940" s="18"/>
      <c r="L1940" s="18"/>
      <c r="M1940" s="18"/>
      <c r="N1940" s="18"/>
      <c r="P1940" s="18"/>
      <c r="R1940" s="18"/>
      <c r="S1940" s="18"/>
    </row>
    <row r="1941" spans="5:19" x14ac:dyDescent="0.25">
      <c r="E1941" s="16"/>
      <c r="F1941" s="16"/>
      <c r="G1941" s="17"/>
      <c r="H1941" s="18"/>
      <c r="I1941" s="26"/>
      <c r="J1941" s="19"/>
      <c r="K1941" s="18"/>
      <c r="L1941" s="18"/>
      <c r="M1941" s="18"/>
      <c r="N1941" s="18"/>
      <c r="P1941" s="18"/>
      <c r="R1941" s="18"/>
      <c r="S1941" s="18"/>
    </row>
    <row r="1942" spans="5:19" x14ac:dyDescent="0.25">
      <c r="E1942" s="16"/>
      <c r="F1942" s="16"/>
      <c r="G1942" s="17"/>
      <c r="H1942" s="18"/>
      <c r="I1942" s="26"/>
      <c r="J1942" s="19"/>
      <c r="K1942" s="18"/>
      <c r="L1942" s="18"/>
      <c r="M1942" s="18"/>
      <c r="N1942" s="18"/>
      <c r="P1942" s="18"/>
      <c r="R1942" s="18"/>
      <c r="S1942" s="18"/>
    </row>
    <row r="1943" spans="5:19" x14ac:dyDescent="0.25">
      <c r="E1943" s="16"/>
      <c r="F1943" s="16"/>
      <c r="G1943" s="17"/>
      <c r="H1943" s="18"/>
      <c r="I1943" s="26"/>
      <c r="J1943" s="19"/>
      <c r="K1943" s="18"/>
      <c r="L1943" s="18"/>
      <c r="M1943" s="18"/>
      <c r="N1943" s="18"/>
      <c r="P1943" s="18"/>
      <c r="R1943" s="18"/>
      <c r="S1943" s="18"/>
    </row>
    <row r="1944" spans="5:19" x14ac:dyDescent="0.25">
      <c r="E1944" s="16"/>
      <c r="F1944" s="16"/>
      <c r="G1944" s="17"/>
      <c r="H1944" s="18"/>
      <c r="I1944" s="26"/>
      <c r="J1944" s="19"/>
      <c r="K1944" s="18"/>
      <c r="L1944" s="18"/>
      <c r="M1944" s="18"/>
      <c r="N1944" s="18"/>
      <c r="P1944" s="18"/>
      <c r="R1944" s="18"/>
      <c r="S1944" s="18"/>
    </row>
    <row r="1945" spans="5:19" x14ac:dyDescent="0.25">
      <c r="E1945" s="16"/>
      <c r="F1945" s="16"/>
      <c r="G1945" s="17"/>
      <c r="H1945" s="18"/>
      <c r="I1945" s="26"/>
      <c r="J1945" s="19"/>
      <c r="K1945" s="18"/>
      <c r="L1945" s="18"/>
      <c r="M1945" s="18"/>
      <c r="N1945" s="18"/>
      <c r="P1945" s="18"/>
      <c r="R1945" s="18"/>
      <c r="S1945" s="18"/>
    </row>
    <row r="1946" spans="5:19" x14ac:dyDescent="0.25">
      <c r="E1946" s="16"/>
      <c r="F1946" s="16"/>
      <c r="G1946" s="17"/>
      <c r="H1946" s="18"/>
      <c r="I1946" s="26"/>
      <c r="J1946" s="19"/>
      <c r="K1946" s="18"/>
      <c r="L1946" s="18"/>
      <c r="M1946" s="18"/>
      <c r="N1946" s="18"/>
      <c r="P1946" s="18"/>
      <c r="R1946" s="18"/>
      <c r="S1946" s="18"/>
    </row>
    <row r="1947" spans="5:19" x14ac:dyDescent="0.25">
      <c r="E1947" s="16"/>
      <c r="F1947" s="16"/>
      <c r="G1947" s="17"/>
      <c r="H1947" s="18"/>
      <c r="I1947" s="26"/>
      <c r="J1947" s="19"/>
      <c r="K1947" s="18"/>
      <c r="L1947" s="18"/>
      <c r="M1947" s="18"/>
      <c r="N1947" s="18"/>
      <c r="P1947" s="18"/>
      <c r="R1947" s="18"/>
      <c r="S1947" s="18"/>
    </row>
    <row r="1948" spans="5:19" x14ac:dyDescent="0.25">
      <c r="E1948" s="16"/>
      <c r="F1948" s="16"/>
      <c r="G1948" s="17"/>
      <c r="H1948" s="18"/>
      <c r="I1948" s="26"/>
      <c r="J1948" s="19"/>
      <c r="K1948" s="18"/>
      <c r="L1948" s="18"/>
      <c r="M1948" s="18"/>
      <c r="N1948" s="18"/>
      <c r="P1948" s="18"/>
      <c r="R1948" s="18"/>
      <c r="S1948" s="18"/>
    </row>
    <row r="1949" spans="5:19" x14ac:dyDescent="0.25">
      <c r="E1949" s="16"/>
      <c r="F1949" s="16"/>
      <c r="G1949" s="17"/>
      <c r="H1949" s="18"/>
      <c r="I1949" s="26"/>
      <c r="J1949" s="19"/>
      <c r="K1949" s="18"/>
      <c r="L1949" s="18"/>
      <c r="M1949" s="18"/>
      <c r="N1949" s="18"/>
      <c r="P1949" s="18"/>
      <c r="R1949" s="18"/>
      <c r="S1949" s="18"/>
    </row>
    <row r="1950" spans="5:19" x14ac:dyDescent="0.25">
      <c r="E1950" s="16"/>
      <c r="F1950" s="16"/>
      <c r="G1950" s="17"/>
      <c r="H1950" s="18"/>
      <c r="I1950" s="26"/>
      <c r="J1950" s="19"/>
      <c r="K1950" s="18"/>
      <c r="L1950" s="18"/>
      <c r="M1950" s="18"/>
      <c r="N1950" s="18"/>
      <c r="P1950" s="18"/>
      <c r="R1950" s="18"/>
      <c r="S1950" s="18"/>
    </row>
    <row r="1951" spans="5:19" x14ac:dyDescent="0.25">
      <c r="E1951" s="16"/>
      <c r="F1951" s="16"/>
      <c r="G1951" s="17"/>
      <c r="H1951" s="18"/>
      <c r="I1951" s="26"/>
      <c r="J1951" s="19"/>
      <c r="K1951" s="18"/>
      <c r="L1951" s="18"/>
      <c r="M1951" s="18"/>
      <c r="N1951" s="18"/>
      <c r="P1951" s="18"/>
      <c r="R1951" s="18"/>
      <c r="S1951" s="18"/>
    </row>
    <row r="1952" spans="5:19" x14ac:dyDescent="0.25">
      <c r="E1952" s="16"/>
      <c r="F1952" s="16"/>
      <c r="G1952" s="17"/>
      <c r="H1952" s="18"/>
      <c r="I1952" s="26"/>
      <c r="J1952" s="19"/>
      <c r="K1952" s="18"/>
      <c r="L1952" s="18"/>
      <c r="M1952" s="18"/>
      <c r="N1952" s="18"/>
      <c r="P1952" s="18"/>
      <c r="R1952" s="18"/>
      <c r="S1952" s="18"/>
    </row>
    <row r="1953" spans="5:19" x14ac:dyDescent="0.25">
      <c r="E1953" s="16"/>
      <c r="F1953" s="16"/>
      <c r="G1953" s="17"/>
      <c r="H1953" s="18"/>
      <c r="I1953" s="26"/>
      <c r="J1953" s="19"/>
      <c r="K1953" s="18"/>
      <c r="L1953" s="18"/>
      <c r="M1953" s="18"/>
      <c r="N1953" s="18"/>
      <c r="P1953" s="18"/>
      <c r="R1953" s="18"/>
      <c r="S1953" s="18"/>
    </row>
    <row r="1954" spans="5:19" x14ac:dyDescent="0.25">
      <c r="E1954" s="16"/>
      <c r="F1954" s="16"/>
      <c r="G1954" s="17"/>
      <c r="H1954" s="18"/>
      <c r="I1954" s="26"/>
      <c r="J1954" s="19"/>
      <c r="K1954" s="18"/>
      <c r="L1954" s="18"/>
      <c r="M1954" s="18"/>
      <c r="N1954" s="18"/>
      <c r="P1954" s="18"/>
      <c r="R1954" s="18"/>
      <c r="S1954" s="18"/>
    </row>
    <row r="1955" spans="5:19" x14ac:dyDescent="0.25">
      <c r="E1955" s="16"/>
      <c r="F1955" s="16"/>
      <c r="G1955" s="17"/>
      <c r="H1955" s="18"/>
      <c r="I1955" s="26"/>
      <c r="J1955" s="19"/>
      <c r="K1955" s="18"/>
      <c r="L1955" s="18"/>
      <c r="M1955" s="18"/>
      <c r="N1955" s="18"/>
      <c r="P1955" s="18"/>
      <c r="R1955" s="18"/>
      <c r="S1955" s="18"/>
    </row>
    <row r="1956" spans="5:19" x14ac:dyDescent="0.25">
      <c r="E1956" s="16"/>
      <c r="F1956" s="16"/>
      <c r="G1956" s="17"/>
      <c r="H1956" s="18"/>
      <c r="I1956" s="26"/>
      <c r="J1956" s="19"/>
      <c r="K1956" s="18"/>
      <c r="L1956" s="18"/>
      <c r="M1956" s="18"/>
      <c r="N1956" s="18"/>
      <c r="P1956" s="18"/>
      <c r="R1956" s="18"/>
      <c r="S1956" s="18"/>
    </row>
    <row r="1957" spans="5:19" x14ac:dyDescent="0.25">
      <c r="E1957" s="16"/>
      <c r="F1957" s="16"/>
      <c r="G1957" s="17"/>
      <c r="H1957" s="18"/>
      <c r="I1957" s="26"/>
      <c r="J1957" s="19"/>
      <c r="K1957" s="18"/>
      <c r="L1957" s="18"/>
      <c r="M1957" s="18"/>
      <c r="N1957" s="18"/>
      <c r="P1957" s="18"/>
      <c r="R1957" s="18"/>
      <c r="S1957" s="18"/>
    </row>
    <row r="1958" spans="5:19" x14ac:dyDescent="0.25">
      <c r="E1958" s="16"/>
      <c r="F1958" s="16"/>
      <c r="G1958" s="17"/>
      <c r="H1958" s="18"/>
      <c r="I1958" s="26"/>
      <c r="J1958" s="19"/>
      <c r="K1958" s="18"/>
      <c r="L1958" s="18"/>
      <c r="M1958" s="18"/>
      <c r="N1958" s="18"/>
      <c r="P1958" s="18"/>
      <c r="R1958" s="18"/>
      <c r="S1958" s="18"/>
    </row>
    <row r="1959" spans="5:19" x14ac:dyDescent="0.25">
      <c r="E1959" s="16"/>
      <c r="F1959" s="16"/>
      <c r="G1959" s="17"/>
      <c r="H1959" s="18"/>
      <c r="I1959" s="26"/>
      <c r="J1959" s="19"/>
      <c r="K1959" s="18"/>
      <c r="L1959" s="18"/>
      <c r="M1959" s="18"/>
      <c r="N1959" s="18"/>
      <c r="P1959" s="18"/>
      <c r="R1959" s="18"/>
      <c r="S1959" s="18"/>
    </row>
    <row r="1960" spans="5:19" x14ac:dyDescent="0.25">
      <c r="E1960" s="16"/>
      <c r="F1960" s="16"/>
      <c r="G1960" s="17"/>
      <c r="H1960" s="18"/>
      <c r="I1960" s="26"/>
      <c r="J1960" s="19"/>
      <c r="K1960" s="18"/>
      <c r="L1960" s="18"/>
      <c r="M1960" s="18"/>
      <c r="N1960" s="18"/>
      <c r="P1960" s="18"/>
      <c r="R1960" s="18"/>
      <c r="S1960" s="18"/>
    </row>
    <row r="1961" spans="5:19" x14ac:dyDescent="0.25">
      <c r="E1961" s="16"/>
      <c r="F1961" s="16"/>
      <c r="G1961" s="17"/>
      <c r="H1961" s="18"/>
      <c r="I1961" s="26"/>
      <c r="J1961" s="19"/>
      <c r="K1961" s="18"/>
      <c r="L1961" s="18"/>
      <c r="M1961" s="18"/>
      <c r="N1961" s="18"/>
      <c r="P1961" s="18"/>
      <c r="R1961" s="18"/>
      <c r="S1961" s="18"/>
    </row>
    <row r="1962" spans="5:19" x14ac:dyDescent="0.25">
      <c r="E1962" s="16"/>
      <c r="F1962" s="16"/>
      <c r="G1962" s="17"/>
      <c r="H1962" s="18"/>
      <c r="I1962" s="26"/>
      <c r="J1962" s="19"/>
      <c r="K1962" s="18"/>
      <c r="L1962" s="18"/>
      <c r="M1962" s="18"/>
      <c r="N1962" s="18"/>
      <c r="P1962" s="18"/>
      <c r="R1962" s="18"/>
      <c r="S1962" s="18"/>
    </row>
    <row r="1963" spans="5:19" x14ac:dyDescent="0.25">
      <c r="E1963" s="16"/>
      <c r="F1963" s="16"/>
      <c r="G1963" s="17"/>
      <c r="H1963" s="18"/>
      <c r="I1963" s="26"/>
      <c r="J1963" s="19"/>
      <c r="K1963" s="18"/>
      <c r="L1963" s="18"/>
      <c r="M1963" s="18"/>
      <c r="N1963" s="18"/>
      <c r="P1963" s="18"/>
      <c r="R1963" s="18"/>
      <c r="S1963" s="18"/>
    </row>
    <row r="1964" spans="5:19" x14ac:dyDescent="0.25">
      <c r="E1964" s="16"/>
      <c r="F1964" s="16"/>
      <c r="G1964" s="17"/>
      <c r="H1964" s="18"/>
      <c r="I1964" s="26"/>
      <c r="J1964" s="19"/>
      <c r="K1964" s="18"/>
      <c r="L1964" s="18"/>
      <c r="M1964" s="18"/>
      <c r="N1964" s="18"/>
      <c r="P1964" s="18"/>
      <c r="R1964" s="18"/>
      <c r="S1964" s="18"/>
    </row>
    <row r="1965" spans="5:19" x14ac:dyDescent="0.25">
      <c r="E1965" s="16"/>
      <c r="F1965" s="16"/>
      <c r="G1965" s="17"/>
      <c r="H1965" s="18"/>
      <c r="I1965" s="26"/>
      <c r="J1965" s="19"/>
      <c r="K1965" s="18"/>
      <c r="L1965" s="18"/>
      <c r="M1965" s="18"/>
      <c r="N1965" s="18"/>
      <c r="P1965" s="18"/>
      <c r="R1965" s="18"/>
      <c r="S1965" s="18"/>
    </row>
    <row r="1966" spans="5:19" x14ac:dyDescent="0.25">
      <c r="E1966" s="16"/>
      <c r="F1966" s="16"/>
      <c r="G1966" s="17"/>
      <c r="H1966" s="18"/>
      <c r="I1966" s="26"/>
      <c r="J1966" s="19"/>
      <c r="K1966" s="18"/>
      <c r="L1966" s="18"/>
      <c r="M1966" s="18"/>
      <c r="N1966" s="18"/>
      <c r="P1966" s="18"/>
      <c r="R1966" s="18"/>
      <c r="S1966" s="18"/>
    </row>
    <row r="1967" spans="5:19" x14ac:dyDescent="0.25">
      <c r="E1967" s="16"/>
      <c r="F1967" s="16"/>
      <c r="G1967" s="17"/>
      <c r="H1967" s="18"/>
      <c r="I1967" s="26"/>
      <c r="J1967" s="19"/>
      <c r="K1967" s="18"/>
      <c r="L1967" s="18"/>
      <c r="M1967" s="18"/>
      <c r="N1967" s="18"/>
      <c r="P1967" s="18"/>
      <c r="R1967" s="18"/>
      <c r="S1967" s="18"/>
    </row>
    <row r="1968" spans="5:19" x14ac:dyDescent="0.25">
      <c r="E1968" s="16"/>
      <c r="F1968" s="16"/>
      <c r="G1968" s="17"/>
      <c r="H1968" s="18"/>
      <c r="I1968" s="26"/>
      <c r="J1968" s="19"/>
      <c r="K1968" s="18"/>
      <c r="L1968" s="18"/>
      <c r="M1968" s="18"/>
      <c r="N1968" s="18"/>
      <c r="P1968" s="18"/>
      <c r="R1968" s="18"/>
      <c r="S1968" s="18"/>
    </row>
    <row r="1969" spans="5:19" x14ac:dyDescent="0.25">
      <c r="E1969" s="16"/>
      <c r="F1969" s="16"/>
      <c r="G1969" s="17"/>
      <c r="H1969" s="18"/>
      <c r="I1969" s="26"/>
      <c r="J1969" s="19"/>
      <c r="K1969" s="18"/>
      <c r="L1969" s="18"/>
      <c r="M1969" s="18"/>
      <c r="N1969" s="18"/>
      <c r="P1969" s="18"/>
      <c r="R1969" s="18"/>
      <c r="S1969" s="18"/>
    </row>
    <row r="1970" spans="5:19" x14ac:dyDescent="0.25">
      <c r="E1970" s="16"/>
      <c r="F1970" s="16"/>
      <c r="G1970" s="17"/>
      <c r="H1970" s="18"/>
      <c r="I1970" s="26"/>
      <c r="J1970" s="19"/>
      <c r="K1970" s="18"/>
      <c r="L1970" s="18"/>
      <c r="M1970" s="18"/>
      <c r="N1970" s="18"/>
      <c r="P1970" s="18"/>
      <c r="R1970" s="18"/>
      <c r="S1970" s="18"/>
    </row>
    <row r="1971" spans="5:19" x14ac:dyDescent="0.25">
      <c r="E1971" s="16"/>
      <c r="F1971" s="16"/>
      <c r="G1971" s="17"/>
      <c r="H1971" s="18"/>
      <c r="I1971" s="26"/>
      <c r="J1971" s="19"/>
      <c r="K1971" s="18"/>
      <c r="L1971" s="18"/>
      <c r="M1971" s="18"/>
      <c r="N1971" s="18"/>
      <c r="P1971" s="18"/>
      <c r="R1971" s="18"/>
      <c r="S1971" s="18"/>
    </row>
    <row r="1972" spans="5:19" x14ac:dyDescent="0.25">
      <c r="E1972" s="16"/>
      <c r="F1972" s="16"/>
      <c r="G1972" s="17"/>
      <c r="H1972" s="18"/>
      <c r="I1972" s="26"/>
      <c r="J1972" s="19"/>
      <c r="K1972" s="18"/>
      <c r="L1972" s="18"/>
      <c r="M1972" s="18"/>
      <c r="N1972" s="18"/>
      <c r="P1972" s="18"/>
      <c r="R1972" s="18"/>
      <c r="S1972" s="18"/>
    </row>
    <row r="1973" spans="5:19" x14ac:dyDescent="0.25">
      <c r="E1973" s="16"/>
      <c r="F1973" s="16"/>
      <c r="G1973" s="17"/>
      <c r="H1973" s="18"/>
      <c r="I1973" s="26"/>
      <c r="J1973" s="19"/>
      <c r="K1973" s="18"/>
      <c r="L1973" s="18"/>
      <c r="M1973" s="18"/>
      <c r="N1973" s="18"/>
      <c r="P1973" s="18"/>
      <c r="R1973" s="18"/>
      <c r="S1973" s="18"/>
    </row>
    <row r="1974" spans="5:19" x14ac:dyDescent="0.25">
      <c r="E1974" s="16"/>
      <c r="F1974" s="16"/>
      <c r="G1974" s="17"/>
      <c r="H1974" s="18"/>
      <c r="I1974" s="26"/>
      <c r="J1974" s="19"/>
      <c r="K1974" s="18"/>
      <c r="L1974" s="18"/>
      <c r="M1974" s="18"/>
      <c r="N1974" s="18"/>
      <c r="P1974" s="18"/>
      <c r="R1974" s="18"/>
      <c r="S1974" s="18"/>
    </row>
    <row r="1975" spans="5:19" x14ac:dyDescent="0.25">
      <c r="E1975" s="16"/>
      <c r="F1975" s="16"/>
      <c r="G1975" s="17"/>
      <c r="H1975" s="18"/>
      <c r="I1975" s="26"/>
      <c r="J1975" s="19"/>
      <c r="K1975" s="18"/>
      <c r="L1975" s="18"/>
      <c r="M1975" s="18"/>
      <c r="N1975" s="18"/>
      <c r="P1975" s="18"/>
      <c r="R1975" s="18"/>
      <c r="S1975" s="18"/>
    </row>
    <row r="1976" spans="5:19" x14ac:dyDescent="0.25">
      <c r="E1976" s="16"/>
      <c r="F1976" s="16"/>
      <c r="G1976" s="17"/>
      <c r="H1976" s="18"/>
      <c r="I1976" s="26"/>
      <c r="J1976" s="19"/>
      <c r="K1976" s="18"/>
      <c r="L1976" s="18"/>
      <c r="M1976" s="18"/>
      <c r="N1976" s="18"/>
      <c r="P1976" s="18"/>
      <c r="R1976" s="18"/>
      <c r="S1976" s="18"/>
    </row>
    <row r="1977" spans="5:19" x14ac:dyDescent="0.25">
      <c r="E1977" s="16"/>
      <c r="F1977" s="16"/>
      <c r="G1977" s="17"/>
      <c r="H1977" s="18"/>
      <c r="I1977" s="26"/>
      <c r="J1977" s="19"/>
      <c r="K1977" s="18"/>
      <c r="L1977" s="18"/>
      <c r="M1977" s="18"/>
      <c r="N1977" s="18"/>
      <c r="P1977" s="18"/>
      <c r="R1977" s="18"/>
      <c r="S1977" s="18"/>
    </row>
    <row r="1978" spans="5:19" x14ac:dyDescent="0.25">
      <c r="E1978" s="16"/>
      <c r="F1978" s="16"/>
      <c r="G1978" s="17"/>
      <c r="H1978" s="18"/>
      <c r="I1978" s="26"/>
      <c r="J1978" s="19"/>
      <c r="K1978" s="18"/>
      <c r="L1978" s="18"/>
      <c r="M1978" s="18"/>
      <c r="N1978" s="18"/>
      <c r="P1978" s="18"/>
      <c r="R1978" s="18"/>
      <c r="S1978" s="18"/>
    </row>
    <row r="1979" spans="5:19" x14ac:dyDescent="0.25">
      <c r="E1979" s="16"/>
      <c r="F1979" s="16"/>
      <c r="G1979" s="17"/>
      <c r="H1979" s="18"/>
      <c r="I1979" s="26"/>
      <c r="J1979" s="19"/>
      <c r="K1979" s="18"/>
      <c r="L1979" s="18"/>
      <c r="M1979" s="18"/>
      <c r="N1979" s="18"/>
      <c r="P1979" s="18"/>
      <c r="R1979" s="18"/>
      <c r="S1979" s="18"/>
    </row>
    <row r="1980" spans="5:19" x14ac:dyDescent="0.25">
      <c r="E1980" s="16"/>
      <c r="F1980" s="16"/>
      <c r="G1980" s="17"/>
      <c r="H1980" s="18"/>
      <c r="I1980" s="26"/>
      <c r="J1980" s="19"/>
      <c r="K1980" s="18"/>
      <c r="L1980" s="18"/>
      <c r="M1980" s="18"/>
      <c r="N1980" s="18"/>
      <c r="P1980" s="18"/>
      <c r="R1980" s="18"/>
      <c r="S1980" s="18"/>
    </row>
    <row r="1981" spans="5:19" x14ac:dyDescent="0.25">
      <c r="E1981" s="16"/>
      <c r="F1981" s="16"/>
      <c r="G1981" s="17"/>
      <c r="H1981" s="18"/>
      <c r="I1981" s="26"/>
      <c r="J1981" s="19"/>
      <c r="K1981" s="18"/>
      <c r="L1981" s="18"/>
      <c r="M1981" s="18"/>
      <c r="N1981" s="18"/>
      <c r="P1981" s="18"/>
      <c r="R1981" s="18"/>
      <c r="S1981" s="18"/>
    </row>
    <row r="1982" spans="5:19" x14ac:dyDescent="0.25">
      <c r="E1982" s="16"/>
      <c r="F1982" s="16"/>
      <c r="G1982" s="17"/>
      <c r="H1982" s="18"/>
      <c r="I1982" s="26"/>
      <c r="J1982" s="19"/>
      <c r="K1982" s="18"/>
      <c r="L1982" s="18"/>
      <c r="M1982" s="18"/>
      <c r="N1982" s="18"/>
      <c r="P1982" s="18"/>
      <c r="R1982" s="18"/>
      <c r="S1982" s="18"/>
    </row>
    <row r="1983" spans="5:19" x14ac:dyDescent="0.25">
      <c r="E1983" s="16"/>
      <c r="F1983" s="16"/>
      <c r="G1983" s="17"/>
      <c r="H1983" s="18"/>
      <c r="I1983" s="26"/>
      <c r="J1983" s="19"/>
      <c r="K1983" s="18"/>
      <c r="L1983" s="18"/>
      <c r="M1983" s="18"/>
      <c r="N1983" s="18"/>
      <c r="P1983" s="18"/>
      <c r="R1983" s="18"/>
      <c r="S1983" s="18"/>
    </row>
    <row r="1984" spans="5:19" x14ac:dyDescent="0.25">
      <c r="E1984" s="16"/>
      <c r="F1984" s="16"/>
      <c r="G1984" s="17"/>
      <c r="H1984" s="18"/>
      <c r="I1984" s="26"/>
      <c r="J1984" s="19"/>
      <c r="K1984" s="18"/>
      <c r="L1984" s="18"/>
      <c r="M1984" s="18"/>
      <c r="N1984" s="18"/>
      <c r="P1984" s="18"/>
      <c r="R1984" s="18"/>
      <c r="S1984" s="18"/>
    </row>
    <row r="1985" spans="5:19" x14ac:dyDescent="0.25">
      <c r="E1985" s="16"/>
      <c r="F1985" s="16"/>
      <c r="G1985" s="17"/>
      <c r="H1985" s="18"/>
      <c r="I1985" s="26"/>
      <c r="J1985" s="19"/>
      <c r="K1985" s="18"/>
      <c r="L1985" s="18"/>
      <c r="M1985" s="18"/>
      <c r="N1985" s="18"/>
      <c r="P1985" s="18"/>
      <c r="R1985" s="18"/>
      <c r="S1985" s="18"/>
    </row>
    <row r="1986" spans="5:19" x14ac:dyDescent="0.25">
      <c r="E1986" s="16"/>
      <c r="F1986" s="16"/>
      <c r="G1986" s="17"/>
      <c r="H1986" s="18"/>
      <c r="I1986" s="26"/>
      <c r="J1986" s="19"/>
      <c r="K1986" s="18"/>
      <c r="L1986" s="18"/>
      <c r="M1986" s="18"/>
      <c r="N1986" s="18"/>
      <c r="P1986" s="18"/>
      <c r="R1986" s="18"/>
      <c r="S1986" s="18"/>
    </row>
    <row r="1987" spans="5:19" x14ac:dyDescent="0.25">
      <c r="E1987" s="16"/>
      <c r="F1987" s="16"/>
      <c r="G1987" s="17"/>
      <c r="H1987" s="18"/>
      <c r="I1987" s="26"/>
      <c r="J1987" s="19"/>
      <c r="K1987" s="18"/>
      <c r="L1987" s="18"/>
      <c r="M1987" s="18"/>
      <c r="N1987" s="18"/>
      <c r="P1987" s="18"/>
      <c r="R1987" s="18"/>
      <c r="S1987" s="18"/>
    </row>
    <row r="1988" spans="5:19" x14ac:dyDescent="0.25">
      <c r="E1988" s="16"/>
      <c r="F1988" s="16"/>
      <c r="G1988" s="17"/>
      <c r="H1988" s="18"/>
      <c r="I1988" s="26"/>
      <c r="J1988" s="19"/>
      <c r="K1988" s="18"/>
      <c r="L1988" s="18"/>
      <c r="M1988" s="18"/>
      <c r="N1988" s="18"/>
      <c r="P1988" s="18"/>
      <c r="R1988" s="18"/>
      <c r="S1988" s="18"/>
    </row>
    <row r="1989" spans="5:19" x14ac:dyDescent="0.25">
      <c r="E1989" s="16"/>
      <c r="F1989" s="16"/>
      <c r="G1989" s="17"/>
      <c r="H1989" s="18"/>
      <c r="I1989" s="26"/>
      <c r="J1989" s="19"/>
      <c r="K1989" s="18"/>
      <c r="L1989" s="18"/>
      <c r="M1989" s="18"/>
      <c r="N1989" s="18"/>
      <c r="P1989" s="18"/>
      <c r="R1989" s="18"/>
      <c r="S1989" s="18"/>
    </row>
    <row r="1990" spans="5:19" x14ac:dyDescent="0.25">
      <c r="E1990" s="16"/>
      <c r="F1990" s="16"/>
      <c r="G1990" s="17"/>
      <c r="H1990" s="18"/>
      <c r="I1990" s="26"/>
      <c r="J1990" s="19"/>
      <c r="K1990" s="18"/>
      <c r="L1990" s="18"/>
      <c r="M1990" s="18"/>
      <c r="N1990" s="18"/>
      <c r="P1990" s="18"/>
      <c r="R1990" s="18"/>
      <c r="S1990" s="18"/>
    </row>
    <row r="1991" spans="5:19" x14ac:dyDescent="0.25">
      <c r="E1991" s="16"/>
      <c r="F1991" s="16"/>
      <c r="G1991" s="17"/>
      <c r="H1991" s="18"/>
      <c r="I1991" s="26"/>
      <c r="J1991" s="19"/>
      <c r="K1991" s="18"/>
      <c r="L1991" s="18"/>
      <c r="M1991" s="18"/>
      <c r="N1991" s="18"/>
      <c r="P1991" s="18"/>
      <c r="R1991" s="18"/>
      <c r="S1991" s="18"/>
    </row>
    <row r="1992" spans="5:19" x14ac:dyDescent="0.25">
      <c r="E1992" s="16"/>
      <c r="F1992" s="16"/>
      <c r="G1992" s="17"/>
      <c r="H1992" s="18"/>
      <c r="I1992" s="26"/>
      <c r="J1992" s="19"/>
      <c r="K1992" s="18"/>
      <c r="L1992" s="18"/>
      <c r="M1992" s="18"/>
      <c r="N1992" s="18"/>
      <c r="P1992" s="18"/>
      <c r="R1992" s="18"/>
      <c r="S1992" s="18"/>
    </row>
    <row r="1993" spans="5:19" x14ac:dyDescent="0.25">
      <c r="E1993" s="16"/>
      <c r="F1993" s="16"/>
      <c r="G1993" s="17"/>
      <c r="H1993" s="18"/>
      <c r="I1993" s="26"/>
      <c r="J1993" s="19"/>
      <c r="K1993" s="18"/>
      <c r="L1993" s="18"/>
      <c r="M1993" s="18"/>
      <c r="N1993" s="18"/>
      <c r="P1993" s="18"/>
      <c r="R1993" s="18"/>
      <c r="S1993" s="18"/>
    </row>
    <row r="1994" spans="5:19" x14ac:dyDescent="0.25">
      <c r="E1994" s="16"/>
      <c r="F1994" s="16"/>
      <c r="G1994" s="17"/>
      <c r="H1994" s="18"/>
      <c r="I1994" s="26"/>
      <c r="J1994" s="19"/>
      <c r="K1994" s="18"/>
      <c r="L1994" s="18"/>
      <c r="M1994" s="18"/>
      <c r="N1994" s="18"/>
      <c r="P1994" s="18"/>
      <c r="R1994" s="18"/>
      <c r="S1994" s="18"/>
    </row>
    <row r="1995" spans="5:19" x14ac:dyDescent="0.25">
      <c r="E1995" s="16"/>
      <c r="F1995" s="16"/>
      <c r="G1995" s="17"/>
      <c r="H1995" s="18"/>
      <c r="I1995" s="26"/>
      <c r="J1995" s="19"/>
      <c r="K1995" s="18"/>
      <c r="L1995" s="18"/>
      <c r="M1995" s="18"/>
      <c r="N1995" s="18"/>
      <c r="P1995" s="18"/>
      <c r="R1995" s="18"/>
      <c r="S1995" s="18"/>
    </row>
    <row r="1996" spans="5:19" x14ac:dyDescent="0.25">
      <c r="E1996" s="16"/>
      <c r="F1996" s="16"/>
      <c r="G1996" s="17"/>
      <c r="H1996" s="18"/>
      <c r="I1996" s="26"/>
      <c r="J1996" s="19"/>
      <c r="K1996" s="18"/>
      <c r="L1996" s="18"/>
      <c r="M1996" s="18"/>
      <c r="N1996" s="18"/>
      <c r="P1996" s="18"/>
      <c r="R1996" s="18"/>
      <c r="S1996" s="18"/>
    </row>
    <row r="1997" spans="5:19" x14ac:dyDescent="0.25">
      <c r="E1997" s="16"/>
      <c r="F1997" s="16"/>
      <c r="G1997" s="17"/>
      <c r="H1997" s="18"/>
      <c r="I1997" s="26"/>
      <c r="J1997" s="19"/>
      <c r="K1997" s="18"/>
      <c r="L1997" s="18"/>
      <c r="M1997" s="18"/>
      <c r="N1997" s="18"/>
      <c r="P1997" s="18"/>
      <c r="R1997" s="18"/>
      <c r="S1997" s="18"/>
    </row>
    <row r="1998" spans="5:19" x14ac:dyDescent="0.25">
      <c r="E1998" s="16"/>
      <c r="F1998" s="16"/>
      <c r="G1998" s="17"/>
      <c r="H1998" s="18"/>
      <c r="I1998" s="26"/>
      <c r="J1998" s="19"/>
      <c r="K1998" s="18"/>
      <c r="L1998" s="18"/>
      <c r="M1998" s="18"/>
      <c r="N1998" s="18"/>
      <c r="P1998" s="18"/>
      <c r="R1998" s="18"/>
      <c r="S1998" s="18"/>
    </row>
    <row r="1999" spans="5:19" x14ac:dyDescent="0.25">
      <c r="E1999" s="16"/>
      <c r="F1999" s="16"/>
      <c r="G1999" s="17"/>
      <c r="H1999" s="18"/>
      <c r="I1999" s="26"/>
      <c r="J1999" s="19"/>
      <c r="K1999" s="18"/>
      <c r="L1999" s="18"/>
      <c r="M1999" s="18"/>
      <c r="N1999" s="18"/>
      <c r="P1999" s="18"/>
      <c r="R1999" s="18"/>
      <c r="S1999" s="18"/>
    </row>
    <row r="2000" spans="5:19" x14ac:dyDescent="0.25">
      <c r="E2000" s="16"/>
      <c r="F2000" s="16"/>
      <c r="G2000" s="17"/>
      <c r="H2000" s="18"/>
      <c r="I2000" s="26"/>
      <c r="J2000" s="19"/>
      <c r="K2000" s="18"/>
      <c r="L2000" s="18"/>
      <c r="M2000" s="18"/>
      <c r="N2000" s="18"/>
      <c r="P2000" s="18"/>
      <c r="R2000" s="18"/>
      <c r="S2000" s="18"/>
    </row>
    <row r="2001" spans="5:19" x14ac:dyDescent="0.25">
      <c r="E2001" s="16"/>
      <c r="F2001" s="16"/>
      <c r="G2001" s="17"/>
      <c r="H2001" s="18"/>
      <c r="I2001" s="26"/>
      <c r="J2001" s="19"/>
      <c r="K2001" s="18"/>
      <c r="L2001" s="18"/>
      <c r="M2001" s="18"/>
      <c r="N2001" s="18"/>
      <c r="P2001" s="18"/>
      <c r="R2001" s="18"/>
      <c r="S2001" s="18"/>
    </row>
    <row r="2002" spans="5:19" x14ac:dyDescent="0.25">
      <c r="E2002" s="16"/>
      <c r="F2002" s="16"/>
      <c r="G2002" s="17"/>
      <c r="H2002" s="18"/>
      <c r="I2002" s="26"/>
      <c r="J2002" s="19"/>
      <c r="K2002" s="18"/>
      <c r="L2002" s="18"/>
      <c r="M2002" s="18"/>
      <c r="N2002" s="18"/>
      <c r="P2002" s="18"/>
      <c r="R2002" s="18"/>
      <c r="S2002" s="18"/>
    </row>
    <row r="2003" spans="5:19" x14ac:dyDescent="0.25">
      <c r="E2003" s="16"/>
      <c r="F2003" s="16"/>
      <c r="G2003" s="17"/>
      <c r="H2003" s="18"/>
      <c r="I2003" s="26"/>
      <c r="J2003" s="19"/>
      <c r="K2003" s="18"/>
      <c r="L2003" s="18"/>
      <c r="M2003" s="18"/>
      <c r="N2003" s="18"/>
      <c r="P2003" s="18"/>
      <c r="R2003" s="18"/>
      <c r="S2003" s="18"/>
    </row>
    <row r="2004" spans="5:19" x14ac:dyDescent="0.25">
      <c r="E2004" s="16"/>
      <c r="F2004" s="16"/>
      <c r="G2004" s="17"/>
      <c r="H2004" s="18"/>
      <c r="I2004" s="26"/>
      <c r="J2004" s="19"/>
      <c r="K2004" s="18"/>
      <c r="L2004" s="18"/>
      <c r="M2004" s="18"/>
      <c r="N2004" s="18"/>
      <c r="P2004" s="18"/>
      <c r="R2004" s="18"/>
      <c r="S2004" s="18"/>
    </row>
    <row r="2005" spans="5:19" x14ac:dyDescent="0.25">
      <c r="E2005" s="16"/>
      <c r="F2005" s="16"/>
      <c r="G2005" s="17"/>
      <c r="H2005" s="18"/>
      <c r="I2005" s="26"/>
      <c r="J2005" s="19"/>
      <c r="K2005" s="18"/>
      <c r="L2005" s="18"/>
      <c r="M2005" s="18"/>
      <c r="N2005" s="18"/>
      <c r="P2005" s="18"/>
      <c r="R2005" s="18"/>
      <c r="S2005" s="18"/>
    </row>
    <row r="2006" spans="5:19" x14ac:dyDescent="0.25">
      <c r="E2006" s="16"/>
      <c r="F2006" s="16"/>
      <c r="G2006" s="17"/>
      <c r="H2006" s="18"/>
      <c r="I2006" s="26"/>
      <c r="J2006" s="19"/>
      <c r="K2006" s="18"/>
      <c r="L2006" s="18"/>
      <c r="M2006" s="18"/>
      <c r="N2006" s="18"/>
      <c r="P2006" s="18"/>
      <c r="R2006" s="18"/>
      <c r="S2006" s="18"/>
    </row>
    <row r="2007" spans="5:19" x14ac:dyDescent="0.25">
      <c r="E2007" s="16"/>
      <c r="F2007" s="16"/>
      <c r="G2007" s="17"/>
      <c r="H2007" s="18"/>
      <c r="I2007" s="26"/>
      <c r="J2007" s="19"/>
      <c r="K2007" s="18"/>
      <c r="L2007" s="18"/>
      <c r="M2007" s="18"/>
      <c r="N2007" s="18"/>
      <c r="P2007" s="18"/>
      <c r="R2007" s="18"/>
      <c r="S2007" s="18"/>
    </row>
    <row r="2008" spans="5:19" x14ac:dyDescent="0.25">
      <c r="E2008" s="16"/>
      <c r="F2008" s="16"/>
      <c r="G2008" s="17"/>
      <c r="H2008" s="18"/>
      <c r="I2008" s="26"/>
      <c r="J2008" s="19"/>
      <c r="K2008" s="18"/>
      <c r="L2008" s="18"/>
      <c r="M2008" s="18"/>
      <c r="N2008" s="18"/>
      <c r="P2008" s="18"/>
      <c r="R2008" s="18"/>
      <c r="S2008" s="18"/>
    </row>
    <row r="2009" spans="5:19" x14ac:dyDescent="0.25">
      <c r="E2009" s="16"/>
      <c r="F2009" s="16"/>
      <c r="G2009" s="17"/>
      <c r="H2009" s="18"/>
      <c r="I2009" s="26"/>
      <c r="J2009" s="19"/>
      <c r="K2009" s="18"/>
      <c r="L2009" s="18"/>
      <c r="M2009" s="18"/>
      <c r="N2009" s="18"/>
      <c r="P2009" s="18"/>
      <c r="R2009" s="18"/>
      <c r="S2009" s="18"/>
    </row>
    <row r="2010" spans="5:19" x14ac:dyDescent="0.25">
      <c r="E2010" s="16"/>
      <c r="F2010" s="16"/>
      <c r="G2010" s="17"/>
      <c r="H2010" s="18"/>
      <c r="I2010" s="26"/>
      <c r="J2010" s="19"/>
      <c r="K2010" s="18"/>
      <c r="L2010" s="18"/>
      <c r="M2010" s="18"/>
      <c r="N2010" s="18"/>
      <c r="P2010" s="18"/>
      <c r="R2010" s="18"/>
      <c r="S2010" s="18"/>
    </row>
    <row r="2011" spans="5:19" x14ac:dyDescent="0.25">
      <c r="E2011" s="16"/>
      <c r="F2011" s="16"/>
      <c r="G2011" s="17"/>
      <c r="H2011" s="18"/>
      <c r="I2011" s="26"/>
      <c r="J2011" s="19"/>
      <c r="K2011" s="18"/>
      <c r="L2011" s="18"/>
      <c r="M2011" s="18"/>
      <c r="N2011" s="18"/>
      <c r="P2011" s="18"/>
      <c r="R2011" s="18"/>
      <c r="S2011" s="18"/>
    </row>
    <row r="2012" spans="5:19" x14ac:dyDescent="0.25">
      <c r="E2012" s="16"/>
      <c r="F2012" s="16"/>
      <c r="G2012" s="17"/>
      <c r="H2012" s="18"/>
      <c r="I2012" s="26"/>
      <c r="J2012" s="19"/>
      <c r="K2012" s="18"/>
      <c r="L2012" s="18"/>
      <c r="M2012" s="18"/>
      <c r="N2012" s="18"/>
      <c r="P2012" s="18"/>
      <c r="R2012" s="18"/>
      <c r="S2012" s="18"/>
    </row>
    <row r="2013" spans="5:19" x14ac:dyDescent="0.25">
      <c r="E2013" s="16"/>
      <c r="F2013" s="16"/>
      <c r="G2013" s="17"/>
      <c r="H2013" s="18"/>
      <c r="I2013" s="26"/>
      <c r="J2013" s="19"/>
      <c r="K2013" s="18"/>
      <c r="L2013" s="18"/>
      <c r="M2013" s="18"/>
      <c r="N2013" s="18"/>
      <c r="P2013" s="18"/>
      <c r="R2013" s="18"/>
      <c r="S2013" s="18"/>
    </row>
    <row r="2014" spans="5:19" x14ac:dyDescent="0.25">
      <c r="E2014" s="16"/>
      <c r="F2014" s="16"/>
      <c r="G2014" s="17"/>
      <c r="H2014" s="18"/>
      <c r="I2014" s="26"/>
      <c r="J2014" s="19"/>
      <c r="K2014" s="18"/>
      <c r="L2014" s="18"/>
      <c r="M2014" s="18"/>
      <c r="N2014" s="18"/>
      <c r="P2014" s="18"/>
      <c r="R2014" s="18"/>
      <c r="S2014" s="18"/>
    </row>
    <row r="2015" spans="5:19" x14ac:dyDescent="0.25">
      <c r="E2015" s="16"/>
      <c r="F2015" s="16"/>
      <c r="G2015" s="17"/>
      <c r="H2015" s="18"/>
      <c r="I2015" s="26"/>
      <c r="J2015" s="19"/>
      <c r="K2015" s="18"/>
      <c r="L2015" s="18"/>
      <c r="M2015" s="18"/>
      <c r="N2015" s="18"/>
      <c r="P2015" s="18"/>
      <c r="R2015" s="18"/>
      <c r="S2015" s="18"/>
    </row>
    <row r="2016" spans="5:19" x14ac:dyDescent="0.25">
      <c r="E2016" s="16"/>
      <c r="F2016" s="16"/>
      <c r="G2016" s="17"/>
      <c r="H2016" s="18"/>
      <c r="I2016" s="26"/>
      <c r="J2016" s="19"/>
      <c r="K2016" s="18"/>
      <c r="L2016" s="18"/>
      <c r="M2016" s="18"/>
      <c r="N2016" s="18"/>
      <c r="P2016" s="18"/>
      <c r="R2016" s="18"/>
      <c r="S2016" s="18"/>
    </row>
    <row r="2017" spans="5:19" x14ac:dyDescent="0.25">
      <c r="E2017" s="16"/>
      <c r="F2017" s="16"/>
      <c r="G2017" s="17"/>
      <c r="H2017" s="18"/>
      <c r="I2017" s="26"/>
      <c r="J2017" s="19"/>
      <c r="K2017" s="18"/>
      <c r="L2017" s="18"/>
      <c r="M2017" s="18"/>
      <c r="N2017" s="18"/>
      <c r="P2017" s="18"/>
      <c r="R2017" s="18"/>
      <c r="S2017" s="18"/>
    </row>
    <row r="2018" spans="5:19" x14ac:dyDescent="0.25">
      <c r="E2018" s="16"/>
      <c r="F2018" s="16"/>
      <c r="G2018" s="17"/>
      <c r="H2018" s="18"/>
      <c r="I2018" s="26"/>
      <c r="J2018" s="19"/>
      <c r="K2018" s="18"/>
      <c r="L2018" s="18"/>
      <c r="M2018" s="18"/>
      <c r="N2018" s="18"/>
      <c r="P2018" s="18"/>
      <c r="R2018" s="18"/>
      <c r="S2018" s="18"/>
    </row>
    <row r="2019" spans="5:19" x14ac:dyDescent="0.25">
      <c r="E2019" s="16"/>
      <c r="F2019" s="16"/>
      <c r="G2019" s="17"/>
      <c r="H2019" s="18"/>
      <c r="I2019" s="26"/>
      <c r="J2019" s="19"/>
      <c r="K2019" s="18"/>
      <c r="L2019" s="18"/>
      <c r="M2019" s="18"/>
      <c r="N2019" s="18"/>
      <c r="P2019" s="18"/>
      <c r="R2019" s="18"/>
      <c r="S2019" s="18"/>
    </row>
    <row r="2020" spans="5:19" x14ac:dyDescent="0.25">
      <c r="E2020" s="16"/>
      <c r="F2020" s="16"/>
      <c r="G2020" s="17"/>
      <c r="H2020" s="18"/>
      <c r="I2020" s="26"/>
      <c r="J2020" s="19"/>
      <c r="K2020" s="18"/>
      <c r="L2020" s="18"/>
      <c r="M2020" s="18"/>
      <c r="N2020" s="18"/>
      <c r="P2020" s="18"/>
      <c r="R2020" s="18"/>
      <c r="S2020" s="18"/>
    </row>
    <row r="2021" spans="5:19" x14ac:dyDescent="0.25">
      <c r="E2021" s="16"/>
      <c r="F2021" s="16"/>
      <c r="G2021" s="17"/>
      <c r="H2021" s="18"/>
      <c r="I2021" s="26"/>
      <c r="J2021" s="19"/>
      <c r="K2021" s="18"/>
      <c r="L2021" s="18"/>
      <c r="M2021" s="18"/>
      <c r="N2021" s="18"/>
      <c r="P2021" s="18"/>
      <c r="R2021" s="18"/>
      <c r="S2021" s="18"/>
    </row>
    <row r="2022" spans="5:19" x14ac:dyDescent="0.25">
      <c r="E2022" s="16"/>
      <c r="F2022" s="16"/>
      <c r="G2022" s="17"/>
      <c r="H2022" s="18"/>
      <c r="I2022" s="26"/>
      <c r="J2022" s="19"/>
      <c r="K2022" s="18"/>
      <c r="L2022" s="18"/>
      <c r="M2022" s="18"/>
      <c r="N2022" s="18"/>
      <c r="P2022" s="18"/>
      <c r="R2022" s="18"/>
      <c r="S2022" s="18"/>
    </row>
    <row r="2023" spans="5:19" x14ac:dyDescent="0.25">
      <c r="E2023" s="16"/>
      <c r="F2023" s="16"/>
      <c r="G2023" s="17"/>
      <c r="H2023" s="18"/>
      <c r="I2023" s="26"/>
      <c r="J2023" s="19"/>
      <c r="K2023" s="18"/>
      <c r="L2023" s="18"/>
      <c r="M2023" s="18"/>
      <c r="N2023" s="18"/>
      <c r="P2023" s="18"/>
      <c r="R2023" s="18"/>
      <c r="S2023" s="18"/>
    </row>
    <row r="2024" spans="5:19" x14ac:dyDescent="0.25">
      <c r="E2024" s="16"/>
      <c r="F2024" s="16"/>
      <c r="G2024" s="17"/>
      <c r="H2024" s="18"/>
      <c r="I2024" s="26"/>
      <c r="J2024" s="19"/>
      <c r="K2024" s="18"/>
      <c r="L2024" s="18"/>
      <c r="M2024" s="18"/>
      <c r="N2024" s="18"/>
      <c r="P2024" s="18"/>
      <c r="R2024" s="18"/>
      <c r="S2024" s="18"/>
    </row>
    <row r="2025" spans="5:19" x14ac:dyDescent="0.25">
      <c r="E2025" s="16"/>
      <c r="F2025" s="16"/>
      <c r="G2025" s="17"/>
      <c r="H2025" s="18"/>
      <c r="I2025" s="26"/>
      <c r="J2025" s="19"/>
      <c r="K2025" s="18"/>
      <c r="L2025" s="18"/>
      <c r="M2025" s="18"/>
      <c r="N2025" s="18"/>
      <c r="P2025" s="18"/>
      <c r="R2025" s="18"/>
      <c r="S2025" s="18"/>
    </row>
    <row r="2026" spans="5:19" x14ac:dyDescent="0.25">
      <c r="E2026" s="16"/>
      <c r="F2026" s="16"/>
      <c r="G2026" s="17"/>
      <c r="H2026" s="18"/>
      <c r="I2026" s="26"/>
      <c r="J2026" s="19"/>
      <c r="K2026" s="18"/>
      <c r="L2026" s="18"/>
      <c r="M2026" s="18"/>
      <c r="N2026" s="18"/>
      <c r="P2026" s="18"/>
      <c r="R2026" s="18"/>
      <c r="S2026" s="18"/>
    </row>
    <row r="2027" spans="5:19" x14ac:dyDescent="0.25">
      <c r="E2027" s="16"/>
      <c r="F2027" s="16"/>
      <c r="G2027" s="17"/>
      <c r="H2027" s="18"/>
      <c r="I2027" s="26"/>
      <c r="J2027" s="19"/>
      <c r="K2027" s="18"/>
      <c r="L2027" s="18"/>
      <c r="M2027" s="18"/>
      <c r="N2027" s="18"/>
      <c r="P2027" s="18"/>
      <c r="R2027" s="18"/>
      <c r="S2027" s="18"/>
    </row>
    <row r="2028" spans="5:19" x14ac:dyDescent="0.25">
      <c r="E2028" s="16"/>
      <c r="F2028" s="16"/>
      <c r="G2028" s="17"/>
      <c r="H2028" s="18"/>
      <c r="I2028" s="26"/>
      <c r="J2028" s="19"/>
      <c r="K2028" s="18"/>
      <c r="L2028" s="18"/>
      <c r="M2028" s="18"/>
      <c r="N2028" s="18"/>
      <c r="P2028" s="18"/>
      <c r="R2028" s="18"/>
      <c r="S2028" s="18"/>
    </row>
    <row r="2029" spans="5:19" x14ac:dyDescent="0.25">
      <c r="E2029" s="16"/>
      <c r="F2029" s="16"/>
      <c r="G2029" s="17"/>
      <c r="H2029" s="18"/>
      <c r="I2029" s="26"/>
      <c r="J2029" s="19"/>
      <c r="K2029" s="18"/>
      <c r="L2029" s="18"/>
      <c r="M2029" s="18"/>
      <c r="N2029" s="18"/>
      <c r="P2029" s="18"/>
      <c r="R2029" s="18"/>
      <c r="S2029" s="18"/>
    </row>
    <row r="2030" spans="5:19" x14ac:dyDescent="0.25">
      <c r="E2030" s="16"/>
      <c r="F2030" s="16"/>
      <c r="G2030" s="17"/>
      <c r="H2030" s="18"/>
      <c r="I2030" s="26"/>
      <c r="J2030" s="19"/>
      <c r="K2030" s="18"/>
      <c r="L2030" s="18"/>
      <c r="M2030" s="18"/>
      <c r="N2030" s="18"/>
      <c r="P2030" s="18"/>
      <c r="R2030" s="18"/>
      <c r="S2030" s="18"/>
    </row>
    <row r="2031" spans="5:19" x14ac:dyDescent="0.25">
      <c r="E2031" s="16"/>
      <c r="F2031" s="16"/>
      <c r="G2031" s="17"/>
      <c r="H2031" s="18"/>
      <c r="I2031" s="26"/>
      <c r="J2031" s="19"/>
      <c r="K2031" s="18"/>
      <c r="L2031" s="18"/>
      <c r="M2031" s="18"/>
      <c r="N2031" s="18"/>
      <c r="P2031" s="18"/>
      <c r="R2031" s="18"/>
      <c r="S2031" s="18"/>
    </row>
    <row r="2032" spans="5:19" x14ac:dyDescent="0.25">
      <c r="E2032" s="16"/>
      <c r="F2032" s="16"/>
      <c r="G2032" s="17"/>
      <c r="H2032" s="18"/>
      <c r="I2032" s="26"/>
      <c r="J2032" s="19"/>
      <c r="K2032" s="18"/>
      <c r="L2032" s="18"/>
      <c r="M2032" s="18"/>
      <c r="N2032" s="18"/>
      <c r="P2032" s="18"/>
      <c r="R2032" s="18"/>
      <c r="S2032" s="18"/>
    </row>
    <row r="2033" spans="5:19" x14ac:dyDescent="0.25">
      <c r="E2033" s="16"/>
      <c r="F2033" s="16"/>
      <c r="G2033" s="17"/>
      <c r="H2033" s="18"/>
      <c r="I2033" s="26"/>
      <c r="J2033" s="19"/>
      <c r="K2033" s="18"/>
      <c r="L2033" s="18"/>
      <c r="M2033" s="18"/>
      <c r="N2033" s="18"/>
      <c r="P2033" s="18"/>
      <c r="R2033" s="18"/>
      <c r="S2033" s="18"/>
    </row>
    <row r="2034" spans="5:19" x14ac:dyDescent="0.25">
      <c r="E2034" s="16"/>
      <c r="F2034" s="16"/>
      <c r="G2034" s="17"/>
      <c r="H2034" s="18"/>
      <c r="I2034" s="26"/>
      <c r="J2034" s="19"/>
      <c r="K2034" s="18"/>
      <c r="L2034" s="18"/>
      <c r="M2034" s="18"/>
      <c r="N2034" s="18"/>
      <c r="P2034" s="18"/>
      <c r="R2034" s="18"/>
      <c r="S2034" s="18"/>
    </row>
    <row r="2035" spans="5:19" x14ac:dyDescent="0.25">
      <c r="E2035" s="16"/>
      <c r="F2035" s="16"/>
      <c r="G2035" s="17"/>
      <c r="H2035" s="18"/>
      <c r="I2035" s="26"/>
      <c r="J2035" s="19"/>
      <c r="K2035" s="18"/>
      <c r="L2035" s="18"/>
      <c r="M2035" s="18"/>
      <c r="N2035" s="18"/>
      <c r="P2035" s="18"/>
      <c r="R2035" s="18"/>
      <c r="S2035" s="18"/>
    </row>
    <row r="2036" spans="5:19" x14ac:dyDescent="0.25">
      <c r="E2036" s="16"/>
      <c r="F2036" s="16"/>
      <c r="G2036" s="17"/>
      <c r="H2036" s="18"/>
      <c r="I2036" s="26"/>
      <c r="J2036" s="19"/>
      <c r="K2036" s="18"/>
      <c r="L2036" s="18"/>
      <c r="M2036" s="18"/>
      <c r="N2036" s="18"/>
      <c r="P2036" s="18"/>
      <c r="R2036" s="18"/>
      <c r="S2036" s="18"/>
    </row>
    <row r="2037" spans="5:19" x14ac:dyDescent="0.25">
      <c r="E2037" s="16"/>
      <c r="F2037" s="16"/>
      <c r="G2037" s="17"/>
      <c r="H2037" s="18"/>
      <c r="I2037" s="26"/>
      <c r="J2037" s="19"/>
      <c r="K2037" s="18"/>
      <c r="L2037" s="18"/>
      <c r="M2037" s="18"/>
      <c r="N2037" s="18"/>
      <c r="P2037" s="18"/>
      <c r="R2037" s="18"/>
      <c r="S2037" s="18"/>
    </row>
    <row r="2038" spans="5:19" x14ac:dyDescent="0.25">
      <c r="E2038" s="16"/>
      <c r="F2038" s="16"/>
      <c r="G2038" s="17"/>
      <c r="H2038" s="18"/>
      <c r="I2038" s="26"/>
      <c r="J2038" s="19"/>
      <c r="K2038" s="18"/>
      <c r="L2038" s="18"/>
      <c r="M2038" s="18"/>
      <c r="N2038" s="18"/>
      <c r="P2038" s="18"/>
      <c r="R2038" s="18"/>
      <c r="S2038" s="18"/>
    </row>
    <row r="2039" spans="5:19" x14ac:dyDescent="0.25">
      <c r="E2039" s="16"/>
      <c r="F2039" s="16"/>
      <c r="G2039" s="17"/>
      <c r="H2039" s="18"/>
      <c r="I2039" s="26"/>
      <c r="J2039" s="19"/>
      <c r="K2039" s="18"/>
      <c r="L2039" s="18"/>
      <c r="M2039" s="18"/>
      <c r="N2039" s="18"/>
      <c r="P2039" s="18"/>
      <c r="R2039" s="18"/>
      <c r="S2039" s="18"/>
    </row>
    <row r="2040" spans="5:19" x14ac:dyDescent="0.25">
      <c r="E2040" s="16"/>
      <c r="F2040" s="16"/>
      <c r="G2040" s="17"/>
      <c r="H2040" s="18"/>
      <c r="I2040" s="26"/>
      <c r="J2040" s="19"/>
      <c r="K2040" s="18"/>
      <c r="L2040" s="18"/>
      <c r="M2040" s="18"/>
      <c r="N2040" s="18"/>
      <c r="P2040" s="18"/>
      <c r="R2040" s="18"/>
      <c r="S2040" s="18"/>
    </row>
    <row r="2041" spans="5:19" x14ac:dyDescent="0.25">
      <c r="E2041" s="16"/>
      <c r="F2041" s="16"/>
      <c r="G2041" s="17"/>
      <c r="H2041" s="18"/>
      <c r="I2041" s="26"/>
      <c r="J2041" s="19"/>
      <c r="K2041" s="18"/>
      <c r="L2041" s="18"/>
      <c r="M2041" s="18"/>
      <c r="N2041" s="18"/>
      <c r="P2041" s="18"/>
      <c r="R2041" s="18"/>
      <c r="S2041" s="18"/>
    </row>
    <row r="2042" spans="5:19" x14ac:dyDescent="0.25">
      <c r="E2042" s="16"/>
      <c r="F2042" s="16"/>
      <c r="G2042" s="17"/>
      <c r="H2042" s="18"/>
      <c r="I2042" s="26"/>
      <c r="J2042" s="19"/>
      <c r="K2042" s="18"/>
      <c r="L2042" s="18"/>
      <c r="M2042" s="18"/>
      <c r="N2042" s="18"/>
      <c r="P2042" s="18"/>
      <c r="R2042" s="18"/>
      <c r="S2042" s="18"/>
    </row>
    <row r="2043" spans="5:19" x14ac:dyDescent="0.25">
      <c r="E2043" s="16"/>
      <c r="F2043" s="16"/>
      <c r="G2043" s="17"/>
      <c r="H2043" s="18"/>
      <c r="I2043" s="26"/>
      <c r="J2043" s="19"/>
      <c r="K2043" s="18"/>
      <c r="L2043" s="18"/>
      <c r="M2043" s="18"/>
      <c r="N2043" s="18"/>
      <c r="P2043" s="18"/>
      <c r="R2043" s="18"/>
      <c r="S2043" s="18"/>
    </row>
    <row r="2044" spans="5:19" x14ac:dyDescent="0.25">
      <c r="E2044" s="16"/>
      <c r="F2044" s="16"/>
      <c r="G2044" s="17"/>
      <c r="H2044" s="18"/>
      <c r="I2044" s="26"/>
      <c r="J2044" s="19"/>
      <c r="K2044" s="18"/>
      <c r="L2044" s="18"/>
      <c r="M2044" s="18"/>
      <c r="N2044" s="18"/>
      <c r="P2044" s="18"/>
      <c r="R2044" s="18"/>
      <c r="S2044" s="18"/>
    </row>
    <row r="2045" spans="5:19" x14ac:dyDescent="0.25">
      <c r="E2045" s="16"/>
      <c r="F2045" s="16"/>
      <c r="G2045" s="17"/>
      <c r="H2045" s="18"/>
      <c r="I2045" s="26"/>
      <c r="J2045" s="19"/>
      <c r="K2045" s="18"/>
      <c r="L2045" s="18"/>
      <c r="M2045" s="18"/>
      <c r="N2045" s="18"/>
      <c r="P2045" s="18"/>
      <c r="R2045" s="18"/>
      <c r="S2045" s="18"/>
    </row>
    <row r="2046" spans="5:19" x14ac:dyDescent="0.25">
      <c r="E2046" s="16"/>
      <c r="F2046" s="16"/>
      <c r="G2046" s="17"/>
      <c r="H2046" s="18"/>
      <c r="I2046" s="26"/>
      <c r="J2046" s="19"/>
      <c r="K2046" s="18"/>
      <c r="L2046" s="18"/>
      <c r="M2046" s="18"/>
      <c r="N2046" s="18"/>
      <c r="P2046" s="18"/>
      <c r="R2046" s="18"/>
      <c r="S2046" s="18"/>
    </row>
    <row r="2047" spans="5:19" x14ac:dyDescent="0.25">
      <c r="E2047" s="16"/>
      <c r="F2047" s="16"/>
      <c r="G2047" s="17"/>
      <c r="H2047" s="18"/>
      <c r="I2047" s="26"/>
      <c r="J2047" s="19"/>
      <c r="K2047" s="18"/>
      <c r="L2047" s="18"/>
      <c r="M2047" s="18"/>
      <c r="N2047" s="18"/>
      <c r="P2047" s="18"/>
      <c r="R2047" s="18"/>
      <c r="S2047" s="18"/>
    </row>
    <row r="2048" spans="5:19" x14ac:dyDescent="0.25">
      <c r="E2048" s="16"/>
      <c r="F2048" s="16"/>
      <c r="G2048" s="17"/>
      <c r="H2048" s="18"/>
      <c r="I2048" s="26"/>
      <c r="J2048" s="19"/>
      <c r="K2048" s="18"/>
      <c r="L2048" s="18"/>
      <c r="M2048" s="18"/>
      <c r="N2048" s="18"/>
      <c r="P2048" s="18"/>
      <c r="R2048" s="18"/>
      <c r="S2048" s="18"/>
    </row>
    <row r="2049" spans="5:19" x14ac:dyDescent="0.25">
      <c r="E2049" s="16"/>
      <c r="F2049" s="16"/>
      <c r="G2049" s="17"/>
      <c r="H2049" s="18"/>
      <c r="I2049" s="26"/>
      <c r="J2049" s="19"/>
      <c r="K2049" s="18"/>
      <c r="L2049" s="18"/>
      <c r="M2049" s="18"/>
      <c r="N2049" s="18"/>
      <c r="P2049" s="18"/>
      <c r="R2049" s="18"/>
      <c r="S2049" s="18"/>
    </row>
    <row r="2050" spans="5:19" x14ac:dyDescent="0.25">
      <c r="E2050" s="16"/>
      <c r="F2050" s="16"/>
      <c r="G2050" s="17"/>
      <c r="H2050" s="18"/>
      <c r="I2050" s="26"/>
      <c r="J2050" s="19"/>
      <c r="K2050" s="18"/>
      <c r="L2050" s="18"/>
      <c r="M2050" s="18"/>
      <c r="N2050" s="18"/>
      <c r="P2050" s="18"/>
      <c r="R2050" s="18"/>
      <c r="S2050" s="18"/>
    </row>
    <row r="2051" spans="5:19" x14ac:dyDescent="0.25">
      <c r="E2051" s="16"/>
      <c r="F2051" s="16"/>
      <c r="G2051" s="17"/>
      <c r="H2051" s="18"/>
      <c r="I2051" s="26"/>
      <c r="J2051" s="19"/>
      <c r="K2051" s="18"/>
      <c r="L2051" s="18"/>
      <c r="M2051" s="18"/>
      <c r="N2051" s="18"/>
      <c r="P2051" s="18"/>
      <c r="R2051" s="18"/>
      <c r="S2051" s="18"/>
    </row>
    <row r="2052" spans="5:19" x14ac:dyDescent="0.25">
      <c r="E2052" s="16"/>
      <c r="F2052" s="16"/>
      <c r="G2052" s="17"/>
      <c r="H2052" s="18"/>
      <c r="I2052" s="26"/>
      <c r="J2052" s="19"/>
      <c r="K2052" s="18"/>
      <c r="L2052" s="18"/>
      <c r="M2052" s="18"/>
      <c r="N2052" s="18"/>
      <c r="P2052" s="18"/>
      <c r="R2052" s="18"/>
      <c r="S2052" s="18"/>
    </row>
    <row r="2053" spans="5:19" x14ac:dyDescent="0.25">
      <c r="E2053" s="16"/>
      <c r="F2053" s="16"/>
      <c r="G2053" s="17"/>
      <c r="H2053" s="18"/>
      <c r="I2053" s="26"/>
      <c r="J2053" s="19"/>
      <c r="K2053" s="18"/>
      <c r="L2053" s="18"/>
      <c r="M2053" s="18"/>
      <c r="N2053" s="18"/>
      <c r="S2053" s="18"/>
    </row>
    <row r="2054" spans="5:19" x14ac:dyDescent="0.25">
      <c r="E2054" s="16"/>
      <c r="F2054" s="16"/>
      <c r="G2054" s="17"/>
      <c r="H2054" s="18"/>
      <c r="I2054" s="26"/>
      <c r="J2054" s="19"/>
      <c r="K2054" s="18"/>
      <c r="L2054" s="18"/>
      <c r="M2054" s="18"/>
      <c r="N2054" s="18"/>
      <c r="S2054" s="18"/>
    </row>
    <row r="2055" spans="5:19" x14ac:dyDescent="0.25">
      <c r="E2055" s="16"/>
      <c r="F2055" s="16"/>
      <c r="G2055" s="17"/>
      <c r="H2055" s="18"/>
      <c r="I2055" s="26"/>
      <c r="J2055" s="19"/>
      <c r="K2055" s="18"/>
      <c r="L2055" s="18"/>
      <c r="M2055" s="18"/>
      <c r="N2055" s="18"/>
      <c r="S2055" s="18"/>
    </row>
    <row r="2056" spans="5:19" x14ac:dyDescent="0.25">
      <c r="E2056" s="16"/>
      <c r="F2056" s="16"/>
      <c r="G2056" s="17"/>
      <c r="H2056" s="18"/>
      <c r="I2056" s="26"/>
      <c r="J2056" s="19"/>
      <c r="K2056" s="18"/>
      <c r="L2056" s="18"/>
      <c r="M2056" s="18"/>
      <c r="N2056" s="18"/>
      <c r="S2056" s="18"/>
    </row>
    <row r="2057" spans="5:19" x14ac:dyDescent="0.25">
      <c r="E2057" s="16"/>
      <c r="F2057" s="16"/>
      <c r="G2057" s="17"/>
      <c r="H2057" s="18"/>
      <c r="I2057" s="26"/>
      <c r="J2057" s="19"/>
      <c r="K2057" s="18"/>
      <c r="L2057" s="18"/>
      <c r="M2057" s="18"/>
      <c r="N2057" s="18"/>
      <c r="S2057" s="18"/>
    </row>
    <row r="2058" spans="5:19" x14ac:dyDescent="0.25">
      <c r="E2058" s="16"/>
      <c r="F2058" s="16"/>
      <c r="G2058" s="17"/>
      <c r="H2058" s="18"/>
      <c r="I2058" s="26"/>
      <c r="J2058" s="19"/>
      <c r="K2058" s="18"/>
      <c r="L2058" s="18"/>
      <c r="M2058" s="18"/>
      <c r="N2058" s="18"/>
      <c r="S2058" s="18"/>
    </row>
    <row r="2059" spans="5:19" x14ac:dyDescent="0.25">
      <c r="E2059" s="16"/>
      <c r="F2059" s="16"/>
      <c r="G2059" s="17"/>
      <c r="H2059" s="18"/>
      <c r="I2059" s="26"/>
      <c r="J2059" s="19"/>
      <c r="K2059" s="18"/>
      <c r="L2059" s="18"/>
      <c r="M2059" s="18"/>
      <c r="N2059" s="18"/>
      <c r="S2059" s="18"/>
    </row>
    <row r="2060" spans="5:19" x14ac:dyDescent="0.25">
      <c r="E2060" s="16"/>
      <c r="F2060" s="16"/>
      <c r="G2060" s="17"/>
      <c r="H2060" s="18"/>
      <c r="I2060" s="26"/>
      <c r="J2060" s="19"/>
      <c r="K2060" s="18"/>
      <c r="L2060" s="18"/>
      <c r="M2060" s="18"/>
      <c r="N2060" s="18"/>
      <c r="S2060" s="18"/>
    </row>
    <row r="2061" spans="5:19" x14ac:dyDescent="0.25">
      <c r="E2061" s="16"/>
      <c r="F2061" s="16"/>
      <c r="G2061" s="17"/>
      <c r="H2061" s="18"/>
      <c r="I2061" s="26"/>
      <c r="J2061" s="19"/>
      <c r="K2061" s="18"/>
      <c r="L2061" s="18"/>
      <c r="M2061" s="18"/>
      <c r="N2061" s="18"/>
      <c r="S2061" s="18"/>
    </row>
    <row r="2062" spans="5:19" x14ac:dyDescent="0.25">
      <c r="E2062" s="16"/>
      <c r="F2062" s="16"/>
      <c r="G2062" s="17"/>
      <c r="H2062" s="18"/>
      <c r="I2062" s="26"/>
      <c r="J2062" s="19"/>
      <c r="K2062" s="18"/>
      <c r="L2062" s="18"/>
      <c r="M2062" s="18"/>
      <c r="N2062" s="18"/>
      <c r="S2062" s="18"/>
    </row>
    <row r="2063" spans="5:19" x14ac:dyDescent="0.25">
      <c r="E2063" s="16"/>
      <c r="F2063" s="16"/>
      <c r="G2063" s="17"/>
      <c r="H2063" s="18"/>
      <c r="I2063" s="26"/>
      <c r="J2063" s="19"/>
      <c r="K2063" s="18"/>
      <c r="L2063" s="18"/>
      <c r="M2063" s="18"/>
      <c r="N2063" s="18"/>
      <c r="S2063" s="18"/>
    </row>
    <row r="2064" spans="5:19" x14ac:dyDescent="0.25">
      <c r="E2064" s="16"/>
      <c r="F2064" s="16"/>
      <c r="G2064" s="17"/>
      <c r="H2064" s="18"/>
      <c r="I2064" s="26"/>
      <c r="J2064" s="19"/>
      <c r="K2064" s="18"/>
      <c r="L2064" s="18"/>
      <c r="M2064" s="18"/>
      <c r="N2064" s="18"/>
      <c r="S2064" s="18"/>
    </row>
    <row r="2065" spans="5:19" x14ac:dyDescent="0.25">
      <c r="E2065" s="16"/>
      <c r="F2065" s="16"/>
      <c r="G2065" s="17"/>
      <c r="H2065" s="18"/>
      <c r="I2065" s="26"/>
      <c r="J2065" s="19"/>
      <c r="K2065" s="18"/>
      <c r="L2065" s="18"/>
      <c r="M2065" s="18"/>
      <c r="N2065" s="18"/>
      <c r="S2065" s="18"/>
    </row>
    <row r="2066" spans="5:19" x14ac:dyDescent="0.25">
      <c r="E2066" s="16"/>
      <c r="F2066" s="16"/>
      <c r="G2066" s="17"/>
      <c r="H2066" s="18"/>
      <c r="I2066" s="26"/>
      <c r="J2066" s="19"/>
      <c r="K2066" s="18"/>
      <c r="L2066" s="18"/>
      <c r="M2066" s="18"/>
      <c r="N2066" s="18"/>
      <c r="S2066" s="18"/>
    </row>
    <row r="2067" spans="5:19" x14ac:dyDescent="0.25">
      <c r="E2067" s="16"/>
      <c r="F2067" s="16"/>
      <c r="G2067" s="17"/>
      <c r="H2067" s="18"/>
      <c r="I2067" s="26"/>
      <c r="J2067" s="19"/>
      <c r="K2067" s="18"/>
      <c r="L2067" s="18"/>
      <c r="M2067" s="18"/>
      <c r="N2067" s="18"/>
      <c r="S2067" s="18"/>
    </row>
    <row r="2068" spans="5:19" x14ac:dyDescent="0.25">
      <c r="E2068" s="16"/>
      <c r="F2068" s="16"/>
      <c r="G2068" s="17"/>
      <c r="H2068" s="18"/>
      <c r="I2068" s="26"/>
      <c r="J2068" s="19"/>
      <c r="K2068" s="18"/>
      <c r="L2068" s="18"/>
      <c r="M2068" s="18"/>
      <c r="N2068" s="18"/>
      <c r="S2068" s="18"/>
    </row>
    <row r="2069" spans="5:19" x14ac:dyDescent="0.25">
      <c r="E2069" s="16"/>
      <c r="F2069" s="16"/>
      <c r="G2069" s="17"/>
      <c r="H2069" s="18"/>
      <c r="I2069" s="26"/>
      <c r="J2069" s="19"/>
      <c r="K2069" s="18"/>
      <c r="L2069" s="18"/>
      <c r="M2069" s="18"/>
      <c r="N2069" s="18"/>
      <c r="S2069" s="18"/>
    </row>
    <row r="2070" spans="5:19" x14ac:dyDescent="0.25">
      <c r="E2070" s="16"/>
      <c r="F2070" s="16"/>
      <c r="G2070" s="17"/>
      <c r="H2070" s="18"/>
      <c r="I2070" s="26"/>
      <c r="J2070" s="19"/>
      <c r="K2070" s="18"/>
      <c r="L2070" s="18"/>
      <c r="M2070" s="18"/>
      <c r="N2070" s="18"/>
      <c r="S2070" s="18"/>
    </row>
    <row r="2071" spans="5:19" x14ac:dyDescent="0.25">
      <c r="E2071" s="16"/>
      <c r="F2071" s="16"/>
      <c r="G2071" s="17"/>
      <c r="H2071" s="18"/>
      <c r="I2071" s="26"/>
      <c r="J2071" s="19"/>
      <c r="K2071" s="18"/>
      <c r="L2071" s="18"/>
      <c r="M2071" s="18"/>
      <c r="N2071" s="18"/>
      <c r="S2071" s="18"/>
    </row>
    <row r="2072" spans="5:19" x14ac:dyDescent="0.25">
      <c r="E2072" s="16"/>
      <c r="F2072" s="16"/>
      <c r="G2072" s="17"/>
      <c r="H2072" s="18"/>
      <c r="I2072" s="26"/>
      <c r="J2072" s="19"/>
      <c r="K2072" s="18"/>
      <c r="L2072" s="18"/>
      <c r="M2072" s="18"/>
      <c r="N2072" s="18"/>
      <c r="S2072" s="18"/>
    </row>
    <row r="2073" spans="5:19" x14ac:dyDescent="0.25">
      <c r="E2073" s="16"/>
      <c r="F2073" s="16"/>
      <c r="G2073" s="17"/>
      <c r="H2073" s="18"/>
      <c r="I2073" s="26"/>
      <c r="J2073" s="19"/>
      <c r="K2073" s="18"/>
      <c r="L2073" s="18"/>
      <c r="M2073" s="18"/>
      <c r="N2073" s="18"/>
      <c r="S2073" s="18"/>
    </row>
    <row r="2074" spans="5:19" x14ac:dyDescent="0.25">
      <c r="E2074" s="16"/>
      <c r="F2074" s="16"/>
      <c r="G2074" s="17"/>
      <c r="H2074" s="18"/>
      <c r="I2074" s="26"/>
      <c r="J2074" s="19"/>
      <c r="K2074" s="18"/>
      <c r="L2074" s="18"/>
      <c r="M2074" s="18"/>
      <c r="N2074" s="18"/>
      <c r="S2074" s="18"/>
    </row>
    <row r="2075" spans="5:19" x14ac:dyDescent="0.25">
      <c r="E2075" s="16"/>
      <c r="F2075" s="16"/>
      <c r="G2075" s="17"/>
      <c r="H2075" s="18"/>
      <c r="I2075" s="26"/>
      <c r="J2075" s="19"/>
      <c r="K2075" s="18"/>
      <c r="L2075" s="18"/>
      <c r="M2075" s="18"/>
      <c r="N2075" s="18"/>
      <c r="S2075" s="18"/>
    </row>
    <row r="2076" spans="5:19" x14ac:dyDescent="0.25">
      <c r="E2076" s="16"/>
      <c r="F2076" s="16"/>
      <c r="G2076" s="17"/>
      <c r="H2076" s="18"/>
      <c r="I2076" s="26"/>
      <c r="J2076" s="19"/>
      <c r="K2076" s="18"/>
      <c r="L2076" s="18"/>
      <c r="M2076" s="18"/>
      <c r="N2076" s="18"/>
      <c r="S2076" s="18"/>
    </row>
    <row r="2077" spans="5:19" x14ac:dyDescent="0.25">
      <c r="E2077" s="16"/>
      <c r="F2077" s="16"/>
      <c r="G2077" s="17"/>
      <c r="H2077" s="18"/>
      <c r="I2077" s="26"/>
      <c r="J2077" s="19"/>
      <c r="K2077" s="18"/>
      <c r="L2077" s="18"/>
      <c r="M2077" s="18"/>
      <c r="N2077" s="18"/>
      <c r="S2077" s="18"/>
    </row>
    <row r="2078" spans="5:19" x14ac:dyDescent="0.25">
      <c r="E2078" s="16"/>
      <c r="F2078" s="16"/>
      <c r="G2078" s="17"/>
      <c r="H2078" s="18"/>
      <c r="I2078" s="26"/>
      <c r="J2078" s="19"/>
      <c r="K2078" s="18"/>
      <c r="L2078" s="18"/>
      <c r="M2078" s="18"/>
      <c r="N2078" s="18"/>
      <c r="S2078" s="18"/>
    </row>
    <row r="2079" spans="5:19" x14ac:dyDescent="0.25">
      <c r="E2079" s="16"/>
      <c r="F2079" s="16"/>
      <c r="G2079" s="17"/>
      <c r="H2079" s="18"/>
      <c r="I2079" s="26"/>
      <c r="J2079" s="19"/>
      <c r="K2079" s="18"/>
      <c r="L2079" s="18"/>
      <c r="M2079" s="18"/>
      <c r="N2079" s="18"/>
      <c r="S2079" s="18"/>
    </row>
    <row r="2080" spans="5:19" x14ac:dyDescent="0.25">
      <c r="E2080" s="16"/>
      <c r="F2080" s="16"/>
      <c r="G2080" s="17"/>
      <c r="H2080" s="18"/>
      <c r="I2080" s="26"/>
      <c r="J2080" s="19"/>
      <c r="K2080" s="18"/>
      <c r="L2080" s="18"/>
      <c r="M2080" s="18"/>
      <c r="N2080" s="18"/>
      <c r="S2080" s="18"/>
    </row>
    <row r="2081" spans="5:19" x14ac:dyDescent="0.25">
      <c r="E2081" s="16"/>
      <c r="F2081" s="16"/>
      <c r="G2081" s="17"/>
      <c r="H2081" s="18"/>
      <c r="I2081" s="26"/>
      <c r="J2081" s="19"/>
      <c r="K2081" s="18"/>
      <c r="L2081" s="18"/>
      <c r="M2081" s="18"/>
      <c r="N2081" s="18"/>
      <c r="S2081" s="18"/>
    </row>
    <row r="2082" spans="5:19" x14ac:dyDescent="0.25">
      <c r="E2082" s="16"/>
      <c r="F2082" s="16"/>
      <c r="G2082" s="17"/>
      <c r="H2082" s="18"/>
      <c r="I2082" s="26"/>
      <c r="J2082" s="19"/>
      <c r="K2082" s="18"/>
      <c r="L2082" s="18"/>
      <c r="M2082" s="18"/>
      <c r="N2082" s="18"/>
      <c r="S2082" s="18"/>
    </row>
    <row r="2083" spans="5:19" x14ac:dyDescent="0.25">
      <c r="E2083" s="16"/>
      <c r="F2083" s="16"/>
      <c r="G2083" s="17"/>
      <c r="H2083" s="18"/>
      <c r="I2083" s="26"/>
      <c r="J2083" s="19"/>
      <c r="K2083" s="18"/>
      <c r="L2083" s="18"/>
      <c r="M2083" s="18"/>
      <c r="N2083" s="18"/>
      <c r="S2083" s="18"/>
    </row>
    <row r="2084" spans="5:19" x14ac:dyDescent="0.25">
      <c r="E2084" s="16"/>
      <c r="F2084" s="16"/>
      <c r="G2084" s="17"/>
      <c r="H2084" s="18"/>
      <c r="I2084" s="26"/>
      <c r="J2084" s="19"/>
      <c r="K2084" s="18"/>
      <c r="L2084" s="18"/>
      <c r="M2084" s="18"/>
      <c r="N2084" s="18"/>
      <c r="S2084" s="18"/>
    </row>
    <row r="2085" spans="5:19" x14ac:dyDescent="0.25">
      <c r="E2085" s="16"/>
      <c r="F2085" s="16"/>
      <c r="G2085" s="17"/>
      <c r="H2085" s="18"/>
      <c r="I2085" s="26"/>
      <c r="J2085" s="19"/>
      <c r="K2085" s="18"/>
      <c r="L2085" s="18"/>
      <c r="M2085" s="18"/>
      <c r="N2085" s="18"/>
      <c r="S2085" s="18"/>
    </row>
    <row r="2086" spans="5:19" x14ac:dyDescent="0.25">
      <c r="E2086" s="16"/>
      <c r="F2086" s="16"/>
      <c r="G2086" s="17"/>
      <c r="H2086" s="18"/>
      <c r="I2086" s="26"/>
      <c r="J2086" s="19"/>
      <c r="K2086" s="18"/>
      <c r="L2086" s="18"/>
      <c r="M2086" s="18"/>
      <c r="N2086" s="18"/>
      <c r="S2086" s="18"/>
    </row>
    <row r="2087" spans="5:19" x14ac:dyDescent="0.25">
      <c r="E2087" s="16"/>
      <c r="F2087" s="16"/>
      <c r="G2087" s="17"/>
      <c r="H2087" s="18"/>
      <c r="I2087" s="26"/>
      <c r="J2087" s="19"/>
      <c r="K2087" s="18"/>
      <c r="L2087" s="18"/>
      <c r="M2087" s="18"/>
      <c r="N2087" s="18"/>
      <c r="S2087" s="18"/>
    </row>
    <row r="2088" spans="5:19" x14ac:dyDescent="0.25">
      <c r="E2088" s="16"/>
      <c r="F2088" s="16"/>
      <c r="G2088" s="17"/>
      <c r="H2088" s="18"/>
      <c r="I2088" s="26"/>
      <c r="J2088" s="19"/>
      <c r="K2088" s="18"/>
      <c r="L2088" s="18"/>
      <c r="M2088" s="18"/>
      <c r="N2088" s="18"/>
      <c r="S2088" s="18"/>
    </row>
    <row r="2089" spans="5:19" x14ac:dyDescent="0.25">
      <c r="E2089" s="16"/>
      <c r="F2089" s="16"/>
      <c r="G2089" s="17"/>
      <c r="H2089" s="18"/>
      <c r="I2089" s="26"/>
      <c r="J2089" s="19"/>
      <c r="K2089" s="18"/>
      <c r="L2089" s="18"/>
      <c r="M2089" s="18"/>
      <c r="N2089" s="18"/>
      <c r="S2089" s="18"/>
    </row>
    <row r="2090" spans="5:19" x14ac:dyDescent="0.25">
      <c r="E2090" s="16"/>
      <c r="F2090" s="16"/>
      <c r="G2090" s="17"/>
      <c r="H2090" s="18"/>
      <c r="I2090" s="26"/>
      <c r="J2090" s="19"/>
      <c r="K2090" s="18"/>
      <c r="L2090" s="18"/>
      <c r="M2090" s="18"/>
      <c r="N2090" s="18"/>
      <c r="S2090" s="18"/>
    </row>
    <row r="2091" spans="5:19" x14ac:dyDescent="0.25">
      <c r="E2091" s="16"/>
      <c r="F2091" s="16"/>
      <c r="G2091" s="17"/>
      <c r="H2091" s="18"/>
      <c r="I2091" s="26"/>
      <c r="J2091" s="19"/>
      <c r="K2091" s="18"/>
      <c r="L2091" s="18"/>
      <c r="M2091" s="18"/>
      <c r="N2091" s="18"/>
      <c r="S2091" s="18"/>
    </row>
    <row r="2092" spans="5:19" x14ac:dyDescent="0.25">
      <c r="E2092" s="16"/>
      <c r="F2092" s="16"/>
      <c r="G2092" s="17"/>
      <c r="H2092" s="18"/>
      <c r="I2092" s="26"/>
      <c r="J2092" s="19"/>
      <c r="K2092" s="18"/>
      <c r="L2092" s="18"/>
      <c r="M2092" s="18"/>
      <c r="N2092" s="18"/>
      <c r="S2092" s="18"/>
    </row>
    <row r="2093" spans="5:19" x14ac:dyDescent="0.25">
      <c r="E2093" s="16"/>
      <c r="F2093" s="16"/>
      <c r="G2093" s="17"/>
      <c r="H2093" s="18"/>
      <c r="I2093" s="26"/>
      <c r="J2093" s="19"/>
      <c r="K2093" s="18"/>
      <c r="L2093" s="18"/>
      <c r="M2093" s="18"/>
      <c r="N2093" s="18"/>
      <c r="S2093" s="18"/>
    </row>
    <row r="2094" spans="5:19" x14ac:dyDescent="0.25">
      <c r="E2094" s="16"/>
      <c r="F2094" s="16"/>
      <c r="G2094" s="17"/>
      <c r="H2094" s="18"/>
      <c r="I2094" s="26"/>
      <c r="J2094" s="19"/>
      <c r="K2094" s="18"/>
      <c r="L2094" s="18"/>
      <c r="M2094" s="18"/>
      <c r="N2094" s="18"/>
      <c r="S2094" s="18"/>
    </row>
    <row r="2095" spans="5:19" x14ac:dyDescent="0.25">
      <c r="E2095" s="16"/>
      <c r="F2095" s="16"/>
      <c r="G2095" s="17"/>
      <c r="H2095" s="18"/>
      <c r="I2095" s="26"/>
      <c r="J2095" s="19"/>
      <c r="K2095" s="18"/>
      <c r="L2095" s="18"/>
      <c r="M2095" s="18"/>
      <c r="N2095" s="18"/>
      <c r="S2095" s="18"/>
    </row>
    <row r="2096" spans="5:19" x14ac:dyDescent="0.25">
      <c r="E2096" s="16"/>
      <c r="F2096" s="16"/>
      <c r="G2096" s="17"/>
      <c r="H2096" s="18"/>
      <c r="I2096" s="26"/>
      <c r="J2096" s="19"/>
      <c r="K2096" s="18"/>
      <c r="L2096" s="18"/>
      <c r="M2096" s="18"/>
      <c r="N2096" s="18"/>
      <c r="S2096" s="18"/>
    </row>
    <row r="2097" spans="5:19" x14ac:dyDescent="0.25">
      <c r="E2097" s="16"/>
      <c r="F2097" s="16"/>
      <c r="G2097" s="17"/>
      <c r="H2097" s="18"/>
      <c r="I2097" s="26"/>
      <c r="J2097" s="19"/>
      <c r="K2097" s="18"/>
      <c r="L2097" s="18"/>
      <c r="M2097" s="18"/>
      <c r="N2097" s="18"/>
      <c r="S2097" s="18"/>
    </row>
    <row r="2098" spans="5:19" x14ac:dyDescent="0.25">
      <c r="E2098" s="16"/>
      <c r="F2098" s="16"/>
      <c r="G2098" s="17"/>
      <c r="H2098" s="18"/>
      <c r="I2098" s="26"/>
      <c r="J2098" s="19"/>
      <c r="K2098" s="18"/>
      <c r="L2098" s="18"/>
      <c r="M2098" s="18"/>
      <c r="N2098" s="18"/>
      <c r="S2098" s="18"/>
    </row>
    <row r="2099" spans="5:19" x14ac:dyDescent="0.25">
      <c r="E2099" s="16"/>
      <c r="F2099" s="16"/>
      <c r="G2099" s="17"/>
      <c r="H2099" s="18"/>
      <c r="I2099" s="26"/>
      <c r="J2099" s="19"/>
      <c r="K2099" s="18"/>
      <c r="L2099" s="18"/>
      <c r="M2099" s="18"/>
      <c r="N2099" s="18"/>
      <c r="S2099" s="18"/>
    </row>
    <row r="2100" spans="5:19" x14ac:dyDescent="0.25">
      <c r="E2100" s="16"/>
      <c r="F2100" s="16"/>
      <c r="G2100" s="17"/>
      <c r="H2100" s="18"/>
      <c r="I2100" s="26"/>
      <c r="J2100" s="19"/>
      <c r="K2100" s="18"/>
      <c r="L2100" s="18"/>
      <c r="M2100" s="18"/>
      <c r="N2100" s="18"/>
      <c r="S2100" s="18"/>
    </row>
    <row r="2101" spans="5:19" x14ac:dyDescent="0.25">
      <c r="E2101" s="16"/>
      <c r="F2101" s="16"/>
      <c r="G2101" s="17"/>
      <c r="H2101" s="18"/>
      <c r="I2101" s="26"/>
      <c r="J2101" s="19"/>
      <c r="K2101" s="18"/>
      <c r="L2101" s="18"/>
      <c r="M2101" s="18"/>
      <c r="N2101" s="18"/>
      <c r="S2101" s="18"/>
    </row>
    <row r="2102" spans="5:19" x14ac:dyDescent="0.25">
      <c r="E2102" s="16"/>
      <c r="F2102" s="16"/>
      <c r="G2102" s="17"/>
      <c r="H2102" s="18"/>
      <c r="I2102" s="26"/>
      <c r="J2102" s="19"/>
      <c r="K2102" s="18"/>
      <c r="L2102" s="18"/>
      <c r="M2102" s="18"/>
      <c r="N2102" s="18"/>
      <c r="S2102" s="18"/>
    </row>
    <row r="2103" spans="5:19" x14ac:dyDescent="0.25">
      <c r="E2103" s="16"/>
      <c r="F2103" s="16"/>
      <c r="G2103" s="17"/>
      <c r="H2103" s="18"/>
      <c r="I2103" s="26"/>
      <c r="J2103" s="19"/>
      <c r="K2103" s="18"/>
      <c r="L2103" s="18"/>
      <c r="M2103" s="18"/>
      <c r="N2103" s="18"/>
      <c r="S2103" s="18"/>
    </row>
    <row r="2104" spans="5:19" x14ac:dyDescent="0.25">
      <c r="E2104" s="16"/>
      <c r="F2104" s="16"/>
      <c r="G2104" s="17"/>
      <c r="H2104" s="18"/>
      <c r="I2104" s="26"/>
      <c r="J2104" s="19"/>
      <c r="K2104" s="18"/>
      <c r="L2104" s="18"/>
      <c r="M2104" s="18"/>
      <c r="N2104" s="18"/>
      <c r="S2104" s="18"/>
    </row>
    <row r="2105" spans="5:19" x14ac:dyDescent="0.25">
      <c r="E2105" s="16"/>
      <c r="F2105" s="16"/>
      <c r="G2105" s="17"/>
      <c r="H2105" s="18"/>
      <c r="I2105" s="26"/>
      <c r="J2105" s="19"/>
      <c r="K2105" s="18"/>
      <c r="L2105" s="18"/>
      <c r="M2105" s="18"/>
      <c r="N2105" s="18"/>
      <c r="S2105" s="18"/>
    </row>
    <row r="2106" spans="5:19" x14ac:dyDescent="0.25">
      <c r="E2106" s="16"/>
      <c r="F2106" s="16"/>
      <c r="G2106" s="17"/>
      <c r="H2106" s="18"/>
      <c r="I2106" s="26"/>
      <c r="J2106" s="19"/>
      <c r="K2106" s="18"/>
      <c r="L2106" s="18"/>
      <c r="M2106" s="18"/>
      <c r="N2106" s="18"/>
      <c r="S2106" s="18"/>
    </row>
    <row r="2107" spans="5:19" x14ac:dyDescent="0.25">
      <c r="E2107" s="16"/>
      <c r="F2107" s="16"/>
      <c r="G2107" s="17"/>
      <c r="H2107" s="18"/>
      <c r="I2107" s="26"/>
      <c r="J2107" s="19"/>
      <c r="K2107" s="18"/>
      <c r="L2107" s="18"/>
      <c r="M2107" s="18"/>
      <c r="N2107" s="18"/>
      <c r="S2107" s="18"/>
    </row>
    <row r="2108" spans="5:19" x14ac:dyDescent="0.25">
      <c r="E2108" s="16"/>
      <c r="F2108" s="16"/>
      <c r="G2108" s="17"/>
      <c r="H2108" s="18"/>
      <c r="I2108" s="26"/>
      <c r="J2108" s="19"/>
      <c r="K2108" s="18"/>
      <c r="L2108" s="18"/>
      <c r="M2108" s="18"/>
      <c r="N2108" s="18"/>
      <c r="S2108" s="18"/>
    </row>
    <row r="2109" spans="5:19" x14ac:dyDescent="0.25">
      <c r="E2109" s="16"/>
      <c r="F2109" s="16"/>
      <c r="G2109" s="17"/>
      <c r="H2109" s="18"/>
      <c r="I2109" s="26"/>
      <c r="J2109" s="19"/>
      <c r="K2109" s="18"/>
      <c r="L2109" s="18"/>
      <c r="M2109" s="18"/>
      <c r="N2109" s="18"/>
      <c r="S2109" s="18"/>
    </row>
    <row r="2110" spans="5:19" x14ac:dyDescent="0.25">
      <c r="E2110" s="16"/>
      <c r="F2110" s="16"/>
      <c r="G2110" s="17"/>
      <c r="H2110" s="18"/>
      <c r="I2110" s="26"/>
      <c r="J2110" s="19"/>
      <c r="K2110" s="18"/>
      <c r="L2110" s="18"/>
      <c r="M2110" s="18"/>
      <c r="N2110" s="18"/>
      <c r="S2110" s="18"/>
    </row>
    <row r="2111" spans="5:19" x14ac:dyDescent="0.25">
      <c r="E2111" s="16"/>
      <c r="F2111" s="16"/>
      <c r="G2111" s="17"/>
      <c r="H2111" s="18"/>
      <c r="I2111" s="26"/>
      <c r="J2111" s="19"/>
      <c r="K2111" s="18"/>
      <c r="L2111" s="18"/>
      <c r="M2111" s="18"/>
      <c r="N2111" s="18"/>
      <c r="S2111" s="18"/>
    </row>
    <row r="2112" spans="5:19" x14ac:dyDescent="0.25">
      <c r="E2112" s="16"/>
      <c r="F2112" s="16"/>
      <c r="G2112" s="17"/>
      <c r="H2112" s="18"/>
      <c r="I2112" s="26"/>
      <c r="J2112" s="19"/>
      <c r="K2112" s="18"/>
      <c r="L2112" s="18"/>
      <c r="M2112" s="18"/>
      <c r="N2112" s="18"/>
      <c r="S2112" s="18"/>
    </row>
    <row r="2113" spans="5:19" x14ac:dyDescent="0.25">
      <c r="E2113" s="16"/>
      <c r="F2113" s="16"/>
      <c r="G2113" s="17"/>
      <c r="H2113" s="18"/>
      <c r="I2113" s="26"/>
      <c r="J2113" s="19"/>
      <c r="K2113" s="18"/>
      <c r="L2113" s="18"/>
      <c r="M2113" s="18"/>
      <c r="N2113" s="18"/>
      <c r="S2113" s="18"/>
    </row>
    <row r="2114" spans="5:19" x14ac:dyDescent="0.25">
      <c r="E2114" s="16"/>
      <c r="F2114" s="16"/>
      <c r="G2114" s="17"/>
      <c r="H2114" s="18"/>
      <c r="I2114" s="26"/>
      <c r="J2114" s="19"/>
      <c r="K2114" s="18"/>
      <c r="L2114" s="18"/>
      <c r="M2114" s="18"/>
      <c r="N2114" s="18"/>
      <c r="S2114" s="18"/>
    </row>
    <row r="2115" spans="5:19" x14ac:dyDescent="0.25">
      <c r="E2115" s="16"/>
      <c r="F2115" s="16"/>
      <c r="G2115" s="17"/>
      <c r="H2115" s="18"/>
      <c r="I2115" s="26"/>
      <c r="J2115" s="19"/>
      <c r="K2115" s="18"/>
      <c r="L2115" s="18"/>
      <c r="M2115" s="18"/>
      <c r="N2115" s="18"/>
      <c r="S2115" s="18"/>
    </row>
    <row r="2116" spans="5:19" x14ac:dyDescent="0.25">
      <c r="E2116" s="16"/>
      <c r="F2116" s="16"/>
      <c r="G2116" s="17"/>
      <c r="H2116" s="18"/>
      <c r="I2116" s="26"/>
      <c r="J2116" s="19"/>
      <c r="K2116" s="18"/>
      <c r="L2116" s="18"/>
      <c r="M2116" s="18"/>
      <c r="N2116" s="18"/>
      <c r="S2116" s="18"/>
    </row>
    <row r="2117" spans="5:19" x14ac:dyDescent="0.25">
      <c r="E2117" s="16"/>
      <c r="F2117" s="16"/>
      <c r="G2117" s="17"/>
      <c r="H2117" s="18"/>
      <c r="I2117" s="26"/>
      <c r="J2117" s="19"/>
      <c r="K2117" s="18"/>
      <c r="L2117" s="18"/>
      <c r="M2117" s="18"/>
      <c r="N2117" s="18"/>
      <c r="S2117" s="18"/>
    </row>
    <row r="2118" spans="5:19" x14ac:dyDescent="0.25">
      <c r="E2118" s="16"/>
      <c r="F2118" s="16"/>
      <c r="G2118" s="17"/>
      <c r="H2118" s="18"/>
      <c r="I2118" s="26"/>
      <c r="J2118" s="19"/>
      <c r="K2118" s="18"/>
      <c r="L2118" s="18"/>
      <c r="M2118" s="18"/>
      <c r="N2118" s="18"/>
      <c r="S2118" s="18"/>
    </row>
    <row r="2119" spans="5:19" x14ac:dyDescent="0.25">
      <c r="E2119" s="16"/>
      <c r="F2119" s="16"/>
      <c r="G2119" s="17"/>
      <c r="H2119" s="18"/>
      <c r="I2119" s="26"/>
      <c r="J2119" s="19"/>
      <c r="K2119" s="18"/>
      <c r="L2119" s="18"/>
      <c r="M2119" s="18"/>
      <c r="N2119" s="18"/>
      <c r="S2119" s="18"/>
    </row>
    <row r="2120" spans="5:19" x14ac:dyDescent="0.25">
      <c r="E2120" s="16"/>
      <c r="F2120" s="16"/>
      <c r="G2120" s="17"/>
      <c r="H2120" s="18"/>
      <c r="I2120" s="26"/>
      <c r="J2120" s="19"/>
      <c r="K2120" s="18"/>
      <c r="N2120" s="18"/>
      <c r="S2120" s="18"/>
    </row>
    <row r="2121" spans="5:19" x14ac:dyDescent="0.25">
      <c r="E2121" s="16"/>
      <c r="F2121" s="16"/>
      <c r="G2121" s="17"/>
      <c r="H2121" s="18"/>
      <c r="I2121" s="26"/>
      <c r="J2121" s="19"/>
      <c r="K2121" s="18"/>
      <c r="L2121" s="18"/>
      <c r="M2121" s="18"/>
      <c r="N2121" s="18"/>
      <c r="S2121" s="18"/>
    </row>
    <row r="2122" spans="5:19" x14ac:dyDescent="0.25">
      <c r="E2122" s="16"/>
      <c r="F2122" s="16"/>
      <c r="G2122" s="17"/>
      <c r="H2122" s="18"/>
      <c r="I2122" s="26"/>
      <c r="J2122" s="19"/>
      <c r="K2122" s="18"/>
      <c r="L2122" s="18"/>
      <c r="M2122" s="18"/>
      <c r="N2122" s="18"/>
      <c r="S2122" s="18"/>
    </row>
    <row r="2123" spans="5:19" x14ac:dyDescent="0.25">
      <c r="E2123" s="16"/>
      <c r="F2123" s="16"/>
      <c r="G2123" s="17"/>
      <c r="H2123" s="18"/>
      <c r="I2123" s="26"/>
      <c r="J2123" s="19"/>
      <c r="K2123" s="18"/>
      <c r="L2123" s="18"/>
      <c r="M2123" s="18"/>
      <c r="N2123" s="18"/>
      <c r="S2123" s="18"/>
    </row>
    <row r="2124" spans="5:19" x14ac:dyDescent="0.25">
      <c r="E2124" s="16"/>
      <c r="F2124" s="16"/>
      <c r="G2124" s="17"/>
      <c r="H2124" s="18"/>
      <c r="I2124" s="26"/>
      <c r="J2124" s="19"/>
      <c r="K2124" s="18"/>
      <c r="L2124" s="18"/>
      <c r="M2124" s="18"/>
      <c r="N2124" s="18"/>
      <c r="S2124" s="18"/>
    </row>
    <row r="2125" spans="5:19" x14ac:dyDescent="0.25">
      <c r="E2125" s="16"/>
      <c r="F2125" s="16"/>
      <c r="G2125" s="17"/>
      <c r="H2125" s="18"/>
      <c r="I2125" s="26"/>
      <c r="J2125" s="19"/>
      <c r="K2125" s="18"/>
      <c r="L2125" s="18"/>
      <c r="M2125" s="18"/>
      <c r="N2125" s="18"/>
      <c r="S2125" s="18"/>
    </row>
    <row r="2126" spans="5:19" x14ac:dyDescent="0.25">
      <c r="E2126" s="16"/>
      <c r="F2126" s="16"/>
      <c r="G2126" s="17"/>
      <c r="H2126" s="18"/>
      <c r="I2126" s="26"/>
      <c r="J2126" s="19"/>
      <c r="K2126" s="18"/>
      <c r="L2126" s="18"/>
      <c r="M2126" s="18"/>
      <c r="N2126" s="18"/>
      <c r="S2126" s="18"/>
    </row>
    <row r="2127" spans="5:19" x14ac:dyDescent="0.25">
      <c r="E2127" s="16"/>
      <c r="F2127" s="16"/>
      <c r="G2127" s="17"/>
      <c r="H2127" s="18"/>
      <c r="I2127" s="26"/>
      <c r="J2127" s="19"/>
      <c r="K2127" s="18"/>
      <c r="L2127" s="18"/>
      <c r="M2127" s="18"/>
      <c r="N2127" s="18"/>
      <c r="S2127" s="18"/>
    </row>
    <row r="2128" spans="5:19" x14ac:dyDescent="0.25">
      <c r="E2128" s="16"/>
      <c r="F2128" s="16"/>
      <c r="G2128" s="17"/>
      <c r="H2128" s="18"/>
      <c r="I2128" s="26"/>
      <c r="J2128" s="19"/>
      <c r="K2128" s="18"/>
      <c r="L2128" s="18"/>
      <c r="M2128" s="18"/>
      <c r="N2128" s="18"/>
      <c r="S2128" s="18"/>
    </row>
    <row r="2129" spans="5:19" x14ac:dyDescent="0.25">
      <c r="E2129" s="16"/>
      <c r="F2129" s="16"/>
      <c r="G2129" s="17"/>
      <c r="H2129" s="18"/>
      <c r="I2129" s="26"/>
      <c r="J2129" s="19"/>
      <c r="K2129" s="18"/>
      <c r="L2129" s="18"/>
      <c r="M2129" s="18"/>
      <c r="N2129" s="18"/>
      <c r="S2129" s="18"/>
    </row>
    <row r="2130" spans="5:19" x14ac:dyDescent="0.25">
      <c r="E2130" s="16"/>
      <c r="F2130" s="16"/>
      <c r="G2130" s="17"/>
      <c r="H2130" s="18"/>
      <c r="I2130" s="26"/>
      <c r="J2130" s="19"/>
      <c r="K2130" s="18"/>
      <c r="L2130" s="18"/>
      <c r="M2130" s="18"/>
      <c r="N2130" s="18"/>
      <c r="S2130" s="18"/>
    </row>
    <row r="2131" spans="5:19" x14ac:dyDescent="0.25">
      <c r="E2131" s="16"/>
      <c r="F2131" s="16"/>
      <c r="G2131" s="17"/>
      <c r="H2131" s="18"/>
      <c r="I2131" s="26"/>
      <c r="J2131" s="19"/>
      <c r="K2131" s="18"/>
      <c r="L2131" s="18"/>
      <c r="M2131" s="18"/>
      <c r="N2131" s="18"/>
      <c r="S2131" s="18"/>
    </row>
    <row r="2132" spans="5:19" x14ac:dyDescent="0.25">
      <c r="E2132" s="16"/>
      <c r="F2132" s="16"/>
      <c r="G2132" s="17"/>
      <c r="H2132" s="18"/>
      <c r="I2132" s="26"/>
      <c r="J2132" s="19"/>
      <c r="K2132" s="18"/>
      <c r="L2132" s="18"/>
      <c r="M2132" s="18"/>
      <c r="N2132" s="18"/>
      <c r="S2132" s="18"/>
    </row>
    <row r="2133" spans="5:19" x14ac:dyDescent="0.25">
      <c r="E2133" s="16"/>
      <c r="F2133" s="16"/>
      <c r="G2133" s="17"/>
      <c r="H2133" s="18"/>
      <c r="I2133" s="26"/>
      <c r="J2133" s="19"/>
      <c r="K2133" s="18"/>
      <c r="L2133" s="18"/>
      <c r="M2133" s="18"/>
      <c r="N2133" s="18"/>
      <c r="S2133" s="18"/>
    </row>
    <row r="2134" spans="5:19" x14ac:dyDescent="0.25">
      <c r="E2134" s="16"/>
      <c r="F2134" s="16"/>
      <c r="G2134" s="17"/>
      <c r="H2134" s="18"/>
      <c r="I2134" s="26"/>
      <c r="J2134" s="19"/>
      <c r="K2134" s="18"/>
      <c r="L2134" s="18"/>
      <c r="M2134" s="18"/>
      <c r="N2134" s="18"/>
      <c r="S2134" s="18"/>
    </row>
    <row r="2135" spans="5:19" x14ac:dyDescent="0.25">
      <c r="E2135" s="16"/>
      <c r="F2135" s="16"/>
      <c r="G2135" s="17"/>
      <c r="H2135" s="18"/>
      <c r="I2135" s="26"/>
      <c r="J2135" s="19"/>
      <c r="K2135" s="18"/>
      <c r="L2135" s="18"/>
      <c r="M2135" s="18"/>
      <c r="N2135" s="18"/>
      <c r="S2135" s="18"/>
    </row>
    <row r="2136" spans="5:19" x14ac:dyDescent="0.25">
      <c r="E2136" s="16"/>
      <c r="F2136" s="16"/>
      <c r="G2136" s="17"/>
      <c r="H2136" s="18"/>
      <c r="I2136" s="26"/>
      <c r="J2136" s="19"/>
      <c r="K2136" s="18"/>
      <c r="L2136" s="18"/>
      <c r="M2136" s="18"/>
      <c r="N2136" s="18"/>
      <c r="S2136" s="18"/>
    </row>
    <row r="2137" spans="5:19" x14ac:dyDescent="0.25">
      <c r="E2137" s="16"/>
      <c r="F2137" s="16"/>
      <c r="G2137" s="17"/>
      <c r="H2137" s="18"/>
      <c r="I2137" s="26"/>
      <c r="J2137" s="19"/>
      <c r="K2137" s="18"/>
      <c r="L2137" s="18"/>
      <c r="M2137" s="18"/>
      <c r="N2137" s="18"/>
      <c r="S2137" s="18"/>
    </row>
    <row r="2138" spans="5:19" x14ac:dyDescent="0.25">
      <c r="E2138" s="16"/>
      <c r="F2138" s="16"/>
      <c r="G2138" s="17"/>
      <c r="H2138" s="18"/>
      <c r="I2138" s="26"/>
      <c r="J2138" s="19"/>
      <c r="K2138" s="18"/>
      <c r="L2138" s="18"/>
      <c r="M2138" s="18"/>
      <c r="N2138" s="18"/>
      <c r="S2138" s="18"/>
    </row>
    <row r="2139" spans="5:19" x14ac:dyDescent="0.25">
      <c r="E2139" s="16"/>
      <c r="F2139" s="16"/>
      <c r="G2139" s="17"/>
      <c r="H2139" s="18"/>
      <c r="I2139" s="26"/>
      <c r="J2139" s="19"/>
      <c r="K2139" s="18"/>
      <c r="L2139" s="18"/>
      <c r="M2139" s="18"/>
      <c r="N2139" s="18"/>
      <c r="S2139" s="18"/>
    </row>
    <row r="2140" spans="5:19" x14ac:dyDescent="0.25">
      <c r="E2140" s="16"/>
      <c r="F2140" s="16"/>
      <c r="G2140" s="17"/>
      <c r="H2140" s="18"/>
      <c r="I2140" s="26"/>
      <c r="J2140" s="19"/>
      <c r="K2140" s="18"/>
      <c r="L2140" s="18"/>
      <c r="M2140" s="18"/>
      <c r="N2140" s="18"/>
      <c r="S2140" s="18"/>
    </row>
    <row r="2141" spans="5:19" x14ac:dyDescent="0.25">
      <c r="E2141" s="16"/>
      <c r="F2141" s="16"/>
      <c r="G2141" s="17"/>
      <c r="H2141" s="18"/>
      <c r="I2141" s="26"/>
      <c r="J2141" s="19"/>
      <c r="K2141" s="18"/>
      <c r="L2141" s="18"/>
      <c r="M2141" s="18"/>
      <c r="N2141" s="18"/>
      <c r="S2141" s="18"/>
    </row>
    <row r="2142" spans="5:19" x14ac:dyDescent="0.25">
      <c r="E2142" s="16"/>
      <c r="F2142" s="16"/>
      <c r="G2142" s="17"/>
      <c r="H2142" s="18"/>
      <c r="I2142" s="26"/>
      <c r="J2142" s="19"/>
      <c r="K2142" s="18"/>
      <c r="L2142" s="18"/>
      <c r="M2142" s="18"/>
      <c r="N2142" s="18"/>
      <c r="S2142" s="18"/>
    </row>
    <row r="2143" spans="5:19" x14ac:dyDescent="0.25">
      <c r="E2143" s="16"/>
      <c r="F2143" s="16"/>
      <c r="G2143" s="17"/>
      <c r="H2143" s="18"/>
      <c r="I2143" s="26"/>
      <c r="J2143" s="19"/>
      <c r="K2143" s="18"/>
      <c r="L2143" s="18"/>
      <c r="M2143" s="18"/>
      <c r="N2143" s="18"/>
      <c r="S2143" s="18"/>
    </row>
    <row r="2144" spans="5:19" x14ac:dyDescent="0.25">
      <c r="E2144" s="16"/>
      <c r="F2144" s="16"/>
      <c r="G2144" s="17"/>
      <c r="H2144" s="18"/>
      <c r="I2144" s="26"/>
      <c r="J2144" s="19"/>
      <c r="K2144" s="18"/>
      <c r="L2144" s="18"/>
      <c r="M2144" s="18"/>
      <c r="N2144" s="18"/>
      <c r="S2144" s="18"/>
    </row>
    <row r="2145" spans="5:19" x14ac:dyDescent="0.25">
      <c r="E2145" s="16"/>
      <c r="F2145" s="16"/>
      <c r="G2145" s="17"/>
      <c r="H2145" s="18"/>
      <c r="I2145" s="26"/>
      <c r="J2145" s="19"/>
      <c r="K2145" s="18"/>
      <c r="L2145" s="18"/>
      <c r="M2145" s="18"/>
      <c r="N2145" s="18"/>
      <c r="S2145" s="18"/>
    </row>
    <row r="2146" spans="5:19" x14ac:dyDescent="0.25">
      <c r="E2146" s="16"/>
      <c r="F2146" s="16"/>
      <c r="G2146" s="17"/>
      <c r="H2146" s="18"/>
      <c r="I2146" s="26"/>
      <c r="J2146" s="19"/>
      <c r="K2146" s="18"/>
      <c r="L2146" s="18"/>
      <c r="M2146" s="18"/>
      <c r="N2146" s="18"/>
      <c r="S2146" s="18"/>
    </row>
    <row r="2147" spans="5:19" x14ac:dyDescent="0.25">
      <c r="E2147" s="16"/>
      <c r="F2147" s="16"/>
      <c r="G2147" s="17"/>
      <c r="H2147" s="18"/>
      <c r="I2147" s="26"/>
      <c r="J2147" s="19"/>
      <c r="K2147" s="18"/>
      <c r="L2147" s="18"/>
      <c r="M2147" s="18"/>
      <c r="N2147" s="18"/>
      <c r="S2147" s="18"/>
    </row>
    <row r="2148" spans="5:19" x14ac:dyDescent="0.25">
      <c r="E2148" s="16"/>
      <c r="F2148" s="16"/>
      <c r="G2148" s="17"/>
      <c r="H2148" s="18"/>
      <c r="I2148" s="26"/>
      <c r="J2148" s="19"/>
      <c r="K2148" s="18"/>
      <c r="L2148" s="18"/>
      <c r="M2148" s="18"/>
      <c r="N2148" s="18"/>
      <c r="S2148" s="18"/>
    </row>
    <row r="2149" spans="5:19" x14ac:dyDescent="0.25">
      <c r="E2149" s="16"/>
      <c r="F2149" s="16"/>
      <c r="G2149" s="17"/>
      <c r="H2149" s="18"/>
      <c r="I2149" s="26"/>
      <c r="J2149" s="19"/>
      <c r="K2149" s="18"/>
      <c r="L2149" s="18"/>
      <c r="M2149" s="18"/>
      <c r="N2149" s="18"/>
      <c r="S2149" s="18"/>
    </row>
    <row r="2150" spans="5:19" x14ac:dyDescent="0.25">
      <c r="E2150" s="16"/>
      <c r="F2150" s="16"/>
      <c r="G2150" s="17"/>
      <c r="H2150" s="18"/>
      <c r="I2150" s="26"/>
      <c r="J2150" s="19"/>
      <c r="K2150" s="18"/>
      <c r="L2150" s="18"/>
      <c r="M2150" s="18"/>
      <c r="N2150" s="18"/>
      <c r="S2150" s="18"/>
    </row>
    <row r="2151" spans="5:19" x14ac:dyDescent="0.25">
      <c r="E2151" s="16"/>
      <c r="F2151" s="16"/>
      <c r="G2151" s="17"/>
      <c r="H2151" s="18"/>
      <c r="I2151" s="26"/>
      <c r="J2151" s="19"/>
      <c r="K2151" s="18"/>
      <c r="L2151" s="18"/>
      <c r="M2151" s="18"/>
      <c r="N2151" s="18"/>
      <c r="S2151" s="18"/>
    </row>
    <row r="2152" spans="5:19" x14ac:dyDescent="0.25">
      <c r="E2152" s="16"/>
      <c r="F2152" s="16"/>
      <c r="G2152" s="17"/>
      <c r="H2152" s="18"/>
      <c r="I2152" s="26"/>
      <c r="J2152" s="19"/>
      <c r="K2152" s="18"/>
      <c r="L2152" s="18"/>
      <c r="M2152" s="18"/>
      <c r="N2152" s="18"/>
      <c r="S2152" s="18"/>
    </row>
    <row r="2153" spans="5:19" x14ac:dyDescent="0.25">
      <c r="E2153" s="16"/>
      <c r="F2153" s="16"/>
      <c r="G2153" s="17"/>
      <c r="H2153" s="18"/>
      <c r="I2153" s="26"/>
      <c r="J2153" s="19"/>
      <c r="K2153" s="18"/>
      <c r="L2153" s="18"/>
      <c r="M2153" s="18"/>
      <c r="N2153" s="18"/>
      <c r="S2153" s="18"/>
    </row>
    <row r="2154" spans="5:19" x14ac:dyDescent="0.25">
      <c r="E2154" s="16"/>
      <c r="F2154" s="16"/>
      <c r="G2154" s="17"/>
      <c r="H2154" s="18"/>
      <c r="I2154" s="26"/>
      <c r="J2154" s="19"/>
      <c r="K2154" s="18"/>
      <c r="L2154" s="18"/>
      <c r="M2154" s="18"/>
      <c r="N2154" s="18"/>
      <c r="S2154" s="18"/>
    </row>
    <row r="2155" spans="5:19" x14ac:dyDescent="0.25">
      <c r="E2155" s="16"/>
      <c r="F2155" s="16"/>
      <c r="G2155" s="17"/>
      <c r="H2155" s="18"/>
      <c r="I2155" s="26"/>
      <c r="J2155" s="19"/>
      <c r="K2155" s="18"/>
      <c r="L2155" s="18"/>
      <c r="M2155" s="18"/>
      <c r="N2155" s="18"/>
      <c r="S2155" s="18"/>
    </row>
    <row r="2156" spans="5:19" x14ac:dyDescent="0.25">
      <c r="E2156" s="16"/>
      <c r="F2156" s="16"/>
      <c r="G2156" s="17"/>
      <c r="H2156" s="18"/>
      <c r="I2156" s="26"/>
      <c r="J2156" s="19"/>
      <c r="K2156" s="18"/>
      <c r="L2156" s="18"/>
      <c r="M2156" s="18"/>
      <c r="N2156" s="18"/>
      <c r="S2156" s="18"/>
    </row>
    <row r="2157" spans="5:19" x14ac:dyDescent="0.25">
      <c r="E2157" s="16"/>
      <c r="F2157" s="16"/>
      <c r="G2157" s="17"/>
      <c r="H2157" s="18"/>
      <c r="I2157" s="26"/>
      <c r="J2157" s="19"/>
      <c r="K2157" s="18"/>
      <c r="L2157" s="18"/>
      <c r="M2157" s="18"/>
      <c r="N2157" s="18"/>
      <c r="S2157" s="18"/>
    </row>
    <row r="2158" spans="5:19" x14ac:dyDescent="0.25">
      <c r="E2158" s="16"/>
      <c r="F2158" s="16"/>
      <c r="G2158" s="17"/>
      <c r="H2158" s="18"/>
      <c r="I2158" s="26"/>
      <c r="J2158" s="19"/>
      <c r="K2158" s="18"/>
      <c r="L2158" s="18"/>
      <c r="M2158" s="18"/>
      <c r="N2158" s="18"/>
      <c r="S2158" s="18"/>
    </row>
    <row r="2159" spans="5:19" x14ac:dyDescent="0.25">
      <c r="E2159" s="16"/>
      <c r="F2159" s="16"/>
      <c r="G2159" s="17"/>
      <c r="H2159" s="18"/>
      <c r="I2159" s="26"/>
      <c r="J2159" s="19"/>
      <c r="K2159" s="18"/>
      <c r="L2159" s="18"/>
      <c r="M2159" s="18"/>
      <c r="N2159" s="18"/>
      <c r="S2159" s="18"/>
    </row>
    <row r="2160" spans="5:19" x14ac:dyDescent="0.25">
      <c r="E2160" s="16"/>
      <c r="F2160" s="16"/>
      <c r="G2160" s="17"/>
      <c r="H2160" s="18"/>
      <c r="I2160" s="26"/>
      <c r="J2160" s="19"/>
      <c r="K2160" s="18"/>
      <c r="L2160" s="18"/>
      <c r="M2160" s="18"/>
      <c r="N2160" s="18"/>
      <c r="S2160" s="18"/>
    </row>
    <row r="2161" spans="5:19" x14ac:dyDescent="0.25">
      <c r="E2161" s="16"/>
      <c r="F2161" s="16"/>
      <c r="G2161" s="17"/>
      <c r="H2161" s="18"/>
      <c r="I2161" s="26"/>
      <c r="J2161" s="19"/>
      <c r="K2161" s="18"/>
      <c r="L2161" s="18"/>
      <c r="M2161" s="18"/>
      <c r="N2161" s="18"/>
      <c r="S2161" s="18"/>
    </row>
    <row r="2162" spans="5:19" x14ac:dyDescent="0.25">
      <c r="E2162" s="16"/>
      <c r="F2162" s="16"/>
      <c r="G2162" s="17"/>
      <c r="H2162" s="18"/>
      <c r="I2162" s="26"/>
      <c r="J2162" s="19"/>
      <c r="K2162" s="18"/>
      <c r="L2162" s="18"/>
      <c r="M2162" s="18"/>
      <c r="N2162" s="18"/>
      <c r="S2162" s="18"/>
    </row>
    <row r="2163" spans="5:19" x14ac:dyDescent="0.25">
      <c r="E2163" s="16"/>
      <c r="F2163" s="16"/>
      <c r="G2163" s="17"/>
      <c r="H2163" s="18"/>
      <c r="I2163" s="26"/>
      <c r="J2163" s="19"/>
      <c r="K2163" s="18"/>
      <c r="L2163" s="18"/>
      <c r="M2163" s="18"/>
      <c r="N2163" s="18"/>
      <c r="S2163" s="18"/>
    </row>
    <row r="2164" spans="5:19" x14ac:dyDescent="0.25">
      <c r="E2164" s="16"/>
      <c r="F2164" s="16"/>
      <c r="G2164" s="17"/>
      <c r="H2164" s="18"/>
      <c r="I2164" s="26"/>
      <c r="J2164" s="19"/>
      <c r="K2164" s="18"/>
      <c r="L2164" s="18"/>
      <c r="M2164" s="18"/>
      <c r="N2164" s="18"/>
      <c r="S2164" s="18"/>
    </row>
    <row r="2165" spans="5:19" x14ac:dyDescent="0.25">
      <c r="E2165" s="16"/>
      <c r="F2165" s="16"/>
      <c r="G2165" s="17"/>
      <c r="H2165" s="18"/>
      <c r="I2165" s="26"/>
      <c r="J2165" s="19"/>
      <c r="K2165" s="18"/>
      <c r="L2165" s="18"/>
      <c r="M2165" s="18"/>
      <c r="N2165" s="18"/>
      <c r="S2165" s="18"/>
    </row>
    <row r="2166" spans="5:19" x14ac:dyDescent="0.25">
      <c r="E2166" s="16"/>
      <c r="F2166" s="16"/>
      <c r="G2166" s="17"/>
      <c r="H2166" s="18"/>
      <c r="I2166" s="26"/>
      <c r="J2166" s="19"/>
      <c r="K2166" s="18"/>
      <c r="L2166" s="18"/>
      <c r="M2166" s="18"/>
      <c r="N2166" s="18"/>
      <c r="S2166" s="18"/>
    </row>
    <row r="2167" spans="5:19" x14ac:dyDescent="0.25">
      <c r="E2167" s="16"/>
      <c r="F2167" s="16"/>
      <c r="G2167" s="17"/>
      <c r="H2167" s="18"/>
      <c r="I2167" s="26"/>
      <c r="J2167" s="19"/>
      <c r="K2167" s="18"/>
      <c r="L2167" s="18"/>
      <c r="M2167" s="18"/>
      <c r="N2167" s="18"/>
      <c r="S2167" s="18"/>
    </row>
    <row r="2168" spans="5:19" x14ac:dyDescent="0.25">
      <c r="E2168" s="16"/>
      <c r="F2168" s="16"/>
      <c r="G2168" s="17"/>
      <c r="H2168" s="18"/>
      <c r="I2168" s="26"/>
      <c r="J2168" s="19"/>
      <c r="K2168" s="18"/>
      <c r="L2168" s="18"/>
      <c r="M2168" s="18"/>
      <c r="N2168" s="18"/>
      <c r="S2168" s="18"/>
    </row>
    <row r="2169" spans="5:19" x14ac:dyDescent="0.25">
      <c r="E2169" s="16"/>
      <c r="F2169" s="16"/>
      <c r="G2169" s="17"/>
      <c r="H2169" s="18"/>
      <c r="I2169" s="26"/>
      <c r="J2169" s="19"/>
      <c r="K2169" s="18"/>
      <c r="L2169" s="18"/>
      <c r="M2169" s="18"/>
      <c r="N2169" s="18"/>
      <c r="S2169" s="18"/>
    </row>
    <row r="2170" spans="5:19" x14ac:dyDescent="0.25">
      <c r="E2170" s="16"/>
      <c r="F2170" s="16"/>
      <c r="G2170" s="17"/>
      <c r="H2170" s="18"/>
      <c r="I2170" s="26"/>
      <c r="J2170" s="19"/>
      <c r="K2170" s="18"/>
      <c r="L2170" s="18"/>
      <c r="M2170" s="18"/>
      <c r="N2170" s="18"/>
      <c r="S2170" s="18"/>
    </row>
    <row r="2171" spans="5:19" x14ac:dyDescent="0.25">
      <c r="E2171" s="16"/>
      <c r="F2171" s="16"/>
      <c r="G2171" s="17"/>
      <c r="H2171" s="18"/>
      <c r="I2171" s="26"/>
      <c r="J2171" s="19"/>
      <c r="K2171" s="18"/>
      <c r="L2171" s="18"/>
      <c r="M2171" s="18"/>
      <c r="N2171" s="18"/>
      <c r="S2171" s="18"/>
    </row>
    <row r="2172" spans="5:19" x14ac:dyDescent="0.25">
      <c r="E2172" s="16"/>
      <c r="F2172" s="16"/>
      <c r="G2172" s="17"/>
      <c r="H2172" s="18"/>
      <c r="I2172" s="26"/>
      <c r="J2172" s="19"/>
      <c r="K2172" s="18"/>
      <c r="L2172" s="18"/>
      <c r="M2172" s="18"/>
      <c r="N2172" s="18"/>
      <c r="S2172" s="18"/>
    </row>
    <row r="2173" spans="5:19" x14ac:dyDescent="0.25">
      <c r="E2173" s="16"/>
      <c r="F2173" s="16"/>
      <c r="G2173" s="17"/>
      <c r="H2173" s="18"/>
      <c r="I2173" s="26"/>
      <c r="J2173" s="19"/>
      <c r="K2173" s="18"/>
      <c r="L2173" s="18"/>
      <c r="M2173" s="18"/>
      <c r="N2173" s="18"/>
      <c r="S2173" s="18"/>
    </row>
    <row r="2174" spans="5:19" x14ac:dyDescent="0.25">
      <c r="E2174" s="16"/>
      <c r="F2174" s="16"/>
      <c r="G2174" s="17"/>
      <c r="H2174" s="18"/>
      <c r="I2174" s="26"/>
      <c r="J2174" s="19"/>
      <c r="K2174" s="18"/>
      <c r="L2174" s="18"/>
      <c r="M2174" s="18"/>
      <c r="N2174" s="18"/>
      <c r="S2174" s="18"/>
    </row>
    <row r="2175" spans="5:19" x14ac:dyDescent="0.25">
      <c r="E2175" s="16"/>
      <c r="F2175" s="16"/>
      <c r="G2175" s="17"/>
      <c r="H2175" s="18"/>
      <c r="I2175" s="26"/>
      <c r="J2175" s="19"/>
      <c r="K2175" s="18"/>
      <c r="L2175" s="18"/>
      <c r="M2175" s="18"/>
      <c r="N2175" s="18"/>
      <c r="S2175" s="18"/>
    </row>
    <row r="2176" spans="5:19" x14ac:dyDescent="0.25">
      <c r="E2176" s="16"/>
      <c r="F2176" s="16"/>
      <c r="G2176" s="17"/>
      <c r="H2176" s="18"/>
      <c r="I2176" s="26"/>
      <c r="J2176" s="19"/>
      <c r="K2176" s="18"/>
      <c r="L2176" s="18"/>
      <c r="M2176" s="18"/>
      <c r="N2176" s="18"/>
      <c r="S2176" s="18"/>
    </row>
    <row r="2177" spans="5:19" x14ac:dyDescent="0.25">
      <c r="E2177" s="16"/>
      <c r="F2177" s="16"/>
      <c r="G2177" s="17"/>
      <c r="H2177" s="18"/>
      <c r="I2177" s="26"/>
      <c r="J2177" s="19"/>
      <c r="K2177" s="18"/>
      <c r="L2177" s="18"/>
      <c r="M2177" s="18"/>
      <c r="N2177" s="18"/>
      <c r="S2177" s="18"/>
    </row>
    <row r="2178" spans="5:19" x14ac:dyDescent="0.25">
      <c r="E2178" s="16"/>
      <c r="F2178" s="16"/>
      <c r="G2178" s="17"/>
      <c r="H2178" s="18"/>
      <c r="I2178" s="26"/>
      <c r="J2178" s="19"/>
      <c r="K2178" s="18"/>
      <c r="L2178" s="18"/>
      <c r="M2178" s="18"/>
      <c r="N2178" s="18"/>
      <c r="S2178" s="18"/>
    </row>
    <row r="2179" spans="5:19" x14ac:dyDescent="0.25">
      <c r="E2179" s="16"/>
      <c r="F2179" s="16"/>
      <c r="G2179" s="17"/>
      <c r="H2179" s="18"/>
      <c r="I2179" s="26"/>
      <c r="J2179" s="19"/>
      <c r="K2179" s="18"/>
      <c r="L2179" s="18"/>
      <c r="M2179" s="18"/>
      <c r="N2179" s="18"/>
      <c r="S2179" s="18"/>
    </row>
    <row r="2180" spans="5:19" x14ac:dyDescent="0.25">
      <c r="E2180" s="16"/>
      <c r="F2180" s="16"/>
      <c r="G2180" s="17"/>
      <c r="H2180" s="18"/>
      <c r="I2180" s="26"/>
      <c r="J2180" s="19"/>
      <c r="K2180" s="18"/>
      <c r="L2180" s="18"/>
      <c r="M2180" s="18"/>
      <c r="N2180" s="18"/>
      <c r="S2180" s="18"/>
    </row>
    <row r="2181" spans="5:19" x14ac:dyDescent="0.25">
      <c r="E2181" s="16"/>
      <c r="F2181" s="16"/>
      <c r="G2181" s="17"/>
      <c r="H2181" s="18"/>
      <c r="I2181" s="26"/>
      <c r="J2181" s="19"/>
      <c r="K2181" s="18"/>
      <c r="L2181" s="18"/>
      <c r="M2181" s="18"/>
      <c r="N2181" s="18"/>
      <c r="S2181" s="18"/>
    </row>
    <row r="2182" spans="5:19" x14ac:dyDescent="0.25">
      <c r="E2182" s="16"/>
      <c r="F2182" s="16"/>
      <c r="G2182" s="17"/>
      <c r="H2182" s="18"/>
      <c r="I2182" s="26"/>
      <c r="J2182" s="19"/>
      <c r="K2182" s="18"/>
      <c r="L2182" s="18"/>
      <c r="M2182" s="18"/>
      <c r="N2182" s="18"/>
      <c r="S2182" s="18"/>
    </row>
    <row r="2183" spans="5:19" x14ac:dyDescent="0.25">
      <c r="E2183" s="16"/>
      <c r="F2183" s="16"/>
      <c r="G2183" s="17"/>
      <c r="H2183" s="18"/>
      <c r="I2183" s="26"/>
      <c r="J2183" s="19"/>
      <c r="K2183" s="18"/>
      <c r="L2183" s="18"/>
      <c r="M2183" s="18"/>
      <c r="N2183" s="18"/>
      <c r="S2183" s="18"/>
    </row>
    <row r="2184" spans="5:19" x14ac:dyDescent="0.25">
      <c r="E2184" s="16"/>
      <c r="F2184" s="16"/>
      <c r="G2184" s="17"/>
      <c r="H2184" s="18"/>
      <c r="I2184" s="26"/>
      <c r="J2184" s="19"/>
      <c r="K2184" s="18"/>
      <c r="L2184" s="18"/>
      <c r="M2184" s="18"/>
      <c r="N2184" s="18"/>
      <c r="S2184" s="18"/>
    </row>
    <row r="2185" spans="5:19" x14ac:dyDescent="0.25">
      <c r="E2185" s="16"/>
      <c r="F2185" s="16"/>
      <c r="G2185" s="17"/>
      <c r="H2185" s="18"/>
      <c r="I2185" s="26"/>
      <c r="J2185" s="19"/>
      <c r="K2185" s="18"/>
      <c r="L2185" s="18"/>
      <c r="M2185" s="18"/>
      <c r="N2185" s="18"/>
      <c r="S2185" s="18"/>
    </row>
    <row r="2186" spans="5:19" x14ac:dyDescent="0.25">
      <c r="E2186" s="16"/>
      <c r="F2186" s="16"/>
      <c r="G2186" s="17"/>
      <c r="H2186" s="18"/>
      <c r="I2186" s="26"/>
      <c r="J2186" s="19"/>
      <c r="K2186" s="18"/>
      <c r="L2186" s="18"/>
      <c r="M2186" s="18"/>
      <c r="N2186" s="18"/>
      <c r="S2186" s="18"/>
    </row>
    <row r="2187" spans="5:19" x14ac:dyDescent="0.25">
      <c r="E2187" s="16"/>
      <c r="F2187" s="16"/>
      <c r="G2187" s="17"/>
      <c r="H2187" s="18"/>
      <c r="I2187" s="26"/>
      <c r="J2187" s="19"/>
      <c r="K2187" s="18"/>
      <c r="N2187" s="18"/>
      <c r="S2187" s="18"/>
    </row>
    <row r="2188" spans="5:19" x14ac:dyDescent="0.25">
      <c r="E2188" s="16"/>
      <c r="F2188" s="16"/>
      <c r="G2188" s="17"/>
      <c r="H2188" s="18"/>
      <c r="I2188" s="26"/>
      <c r="J2188" s="19"/>
      <c r="K2188" s="18"/>
      <c r="L2188" s="18"/>
      <c r="M2188" s="18"/>
      <c r="N2188" s="18"/>
      <c r="S2188" s="18"/>
    </row>
    <row r="2189" spans="5:19" x14ac:dyDescent="0.25">
      <c r="E2189" s="16"/>
      <c r="F2189" s="16"/>
      <c r="G2189" s="17"/>
      <c r="H2189" s="18"/>
      <c r="I2189" s="26"/>
      <c r="J2189" s="19"/>
      <c r="K2189" s="18"/>
      <c r="L2189" s="18"/>
      <c r="M2189" s="18"/>
      <c r="N2189" s="18"/>
      <c r="S2189" s="18"/>
    </row>
    <row r="2190" spans="5:19" x14ac:dyDescent="0.25">
      <c r="E2190" s="16"/>
      <c r="F2190" s="16"/>
      <c r="G2190" s="17"/>
      <c r="H2190" s="18"/>
      <c r="I2190" s="26"/>
      <c r="J2190" s="19"/>
      <c r="K2190" s="18"/>
      <c r="L2190" s="18"/>
      <c r="M2190" s="18"/>
      <c r="N2190" s="18"/>
      <c r="S2190" s="18"/>
    </row>
    <row r="2191" spans="5:19" x14ac:dyDescent="0.25">
      <c r="E2191" s="16"/>
      <c r="F2191" s="16"/>
      <c r="G2191" s="17"/>
      <c r="H2191" s="18"/>
      <c r="I2191" s="26"/>
      <c r="J2191" s="19"/>
      <c r="K2191" s="18"/>
      <c r="L2191" s="18"/>
      <c r="M2191" s="18"/>
      <c r="N2191" s="18"/>
      <c r="S2191" s="18"/>
    </row>
    <row r="2192" spans="5:19" x14ac:dyDescent="0.25">
      <c r="E2192" s="16"/>
      <c r="F2192" s="16"/>
      <c r="G2192" s="17"/>
      <c r="H2192" s="18"/>
      <c r="I2192" s="26"/>
      <c r="J2192" s="19"/>
      <c r="K2192" s="18"/>
      <c r="L2192" s="18"/>
      <c r="M2192" s="18"/>
      <c r="N2192" s="18"/>
      <c r="S2192" s="18"/>
    </row>
    <row r="2193" spans="5:19" x14ac:dyDescent="0.25">
      <c r="E2193" s="16"/>
      <c r="F2193" s="16"/>
      <c r="G2193" s="17"/>
      <c r="H2193" s="18"/>
      <c r="I2193" s="26"/>
      <c r="J2193" s="19"/>
      <c r="K2193" s="18"/>
      <c r="L2193" s="18"/>
      <c r="M2193" s="18"/>
      <c r="N2193" s="18"/>
      <c r="S2193" s="18"/>
    </row>
    <row r="2194" spans="5:19" x14ac:dyDescent="0.25">
      <c r="E2194" s="16"/>
      <c r="F2194" s="16"/>
      <c r="G2194" s="17"/>
      <c r="H2194" s="18"/>
      <c r="I2194" s="26"/>
      <c r="J2194" s="19"/>
      <c r="K2194" s="18"/>
      <c r="L2194" s="18"/>
      <c r="M2194" s="18"/>
      <c r="N2194" s="18"/>
      <c r="S2194" s="18"/>
    </row>
    <row r="2195" spans="5:19" x14ac:dyDescent="0.25">
      <c r="E2195" s="16"/>
      <c r="F2195" s="16"/>
      <c r="G2195" s="17"/>
      <c r="H2195" s="18"/>
      <c r="I2195" s="26"/>
      <c r="J2195" s="19"/>
      <c r="K2195" s="18"/>
      <c r="L2195" s="18"/>
      <c r="M2195" s="18"/>
      <c r="N2195" s="18"/>
      <c r="S2195" s="18"/>
    </row>
    <row r="2196" spans="5:19" x14ac:dyDescent="0.25">
      <c r="E2196" s="16"/>
      <c r="F2196" s="16"/>
      <c r="G2196" s="17"/>
      <c r="H2196" s="18"/>
      <c r="I2196" s="26"/>
      <c r="J2196" s="19"/>
      <c r="K2196" s="18"/>
      <c r="L2196" s="18"/>
      <c r="M2196" s="18"/>
      <c r="N2196" s="18"/>
      <c r="S2196" s="18"/>
    </row>
    <row r="2197" spans="5:19" x14ac:dyDescent="0.25">
      <c r="E2197" s="16"/>
      <c r="F2197" s="16"/>
      <c r="G2197" s="17"/>
      <c r="H2197" s="18"/>
      <c r="I2197" s="26"/>
      <c r="J2197" s="19"/>
      <c r="K2197" s="18"/>
      <c r="L2197" s="18"/>
      <c r="M2197" s="18"/>
      <c r="N2197" s="18"/>
      <c r="S2197" s="18"/>
    </row>
    <row r="2198" spans="5:19" x14ac:dyDescent="0.25">
      <c r="E2198" s="16"/>
      <c r="F2198" s="16"/>
      <c r="G2198" s="17"/>
      <c r="H2198" s="18"/>
      <c r="I2198" s="26"/>
      <c r="J2198" s="19"/>
      <c r="K2198" s="18"/>
      <c r="L2198" s="18"/>
      <c r="M2198" s="18"/>
      <c r="N2198" s="18"/>
      <c r="S2198" s="18"/>
    </row>
    <row r="2199" spans="5:19" x14ac:dyDescent="0.25">
      <c r="E2199" s="16"/>
      <c r="F2199" s="16"/>
      <c r="G2199" s="17"/>
      <c r="H2199" s="18"/>
      <c r="I2199" s="26"/>
      <c r="J2199" s="19"/>
      <c r="K2199" s="18"/>
      <c r="L2199" s="18"/>
      <c r="M2199" s="18"/>
      <c r="N2199" s="18"/>
      <c r="S2199" s="18"/>
    </row>
    <row r="2200" spans="5:19" x14ac:dyDescent="0.25">
      <c r="E2200" s="16"/>
      <c r="F2200" s="16"/>
      <c r="G2200" s="17"/>
      <c r="H2200" s="18"/>
      <c r="I2200" s="26"/>
      <c r="J2200" s="19"/>
      <c r="K2200" s="18"/>
      <c r="L2200" s="18"/>
      <c r="M2200" s="18"/>
      <c r="N2200" s="18"/>
      <c r="S2200" s="18"/>
    </row>
    <row r="2201" spans="5:19" x14ac:dyDescent="0.25">
      <c r="E2201" s="16"/>
      <c r="F2201" s="16"/>
      <c r="G2201" s="17"/>
      <c r="H2201" s="18"/>
      <c r="I2201" s="26"/>
      <c r="J2201" s="19"/>
      <c r="K2201" s="18"/>
      <c r="L2201" s="18"/>
      <c r="M2201" s="18"/>
      <c r="N2201" s="18"/>
      <c r="S2201" s="18"/>
    </row>
    <row r="2202" spans="5:19" x14ac:dyDescent="0.25">
      <c r="E2202" s="16"/>
      <c r="F2202" s="16"/>
      <c r="G2202" s="17"/>
      <c r="H2202" s="18"/>
      <c r="I2202" s="26"/>
      <c r="J2202" s="19"/>
      <c r="K2202" s="18"/>
      <c r="L2202" s="18"/>
      <c r="M2202" s="18"/>
      <c r="N2202" s="18"/>
      <c r="S2202" s="18"/>
    </row>
    <row r="2203" spans="5:19" x14ac:dyDescent="0.25">
      <c r="E2203" s="16"/>
      <c r="F2203" s="16"/>
      <c r="G2203" s="17"/>
      <c r="H2203" s="18"/>
      <c r="I2203" s="26"/>
      <c r="J2203" s="19"/>
      <c r="K2203" s="18"/>
      <c r="L2203" s="18"/>
      <c r="M2203" s="18"/>
      <c r="N2203" s="18"/>
      <c r="S2203" s="18"/>
    </row>
    <row r="2204" spans="5:19" x14ac:dyDescent="0.25">
      <c r="E2204" s="16"/>
      <c r="F2204" s="16"/>
      <c r="G2204" s="17"/>
      <c r="H2204" s="18"/>
      <c r="I2204" s="26"/>
      <c r="J2204" s="19"/>
      <c r="K2204" s="18"/>
      <c r="L2204" s="18"/>
      <c r="M2204" s="18"/>
      <c r="N2204" s="18"/>
      <c r="S2204" s="18"/>
    </row>
    <row r="2205" spans="5:19" x14ac:dyDescent="0.25">
      <c r="E2205" s="16"/>
      <c r="F2205" s="16"/>
      <c r="G2205" s="17"/>
      <c r="H2205" s="18"/>
      <c r="I2205" s="26"/>
      <c r="J2205" s="19"/>
      <c r="K2205" s="18"/>
      <c r="L2205" s="18"/>
      <c r="M2205" s="18"/>
      <c r="N2205" s="18"/>
      <c r="S2205" s="18"/>
    </row>
    <row r="2206" spans="5:19" x14ac:dyDescent="0.25">
      <c r="E2206" s="16"/>
      <c r="F2206" s="16"/>
      <c r="G2206" s="17"/>
      <c r="H2206" s="18"/>
      <c r="I2206" s="26"/>
      <c r="J2206" s="19"/>
      <c r="K2206" s="18"/>
      <c r="L2206" s="18"/>
      <c r="M2206" s="18"/>
      <c r="N2206" s="18"/>
      <c r="S2206" s="18"/>
    </row>
    <row r="2207" spans="5:19" x14ac:dyDescent="0.25">
      <c r="E2207" s="16"/>
      <c r="F2207" s="16"/>
      <c r="G2207" s="17"/>
      <c r="H2207" s="18"/>
      <c r="I2207" s="26"/>
      <c r="J2207" s="19"/>
      <c r="K2207" s="18"/>
      <c r="L2207" s="18"/>
      <c r="M2207" s="18"/>
      <c r="N2207" s="18"/>
      <c r="S2207" s="18"/>
    </row>
    <row r="2208" spans="5:19" x14ac:dyDescent="0.25">
      <c r="E2208" s="16"/>
      <c r="F2208" s="16"/>
      <c r="G2208" s="17"/>
      <c r="H2208" s="18"/>
      <c r="I2208" s="26"/>
      <c r="J2208" s="19"/>
      <c r="K2208" s="18"/>
      <c r="L2208" s="18"/>
      <c r="M2208" s="18"/>
      <c r="N2208" s="18"/>
      <c r="S2208" s="18"/>
    </row>
    <row r="2209" spans="5:19" x14ac:dyDescent="0.25">
      <c r="E2209" s="16"/>
      <c r="F2209" s="16"/>
      <c r="G2209" s="17"/>
      <c r="H2209" s="18"/>
      <c r="I2209" s="26"/>
      <c r="J2209" s="19"/>
      <c r="K2209" s="18"/>
      <c r="N2209" s="18"/>
      <c r="S2209" s="18"/>
    </row>
    <row r="2210" spans="5:19" x14ac:dyDescent="0.25">
      <c r="E2210" s="16"/>
      <c r="F2210" s="16"/>
      <c r="G2210" s="17"/>
      <c r="H2210" s="18"/>
      <c r="I2210" s="26"/>
      <c r="J2210" s="19"/>
      <c r="K2210" s="18"/>
      <c r="L2210" s="18"/>
      <c r="M2210" s="18"/>
      <c r="N2210" s="18"/>
      <c r="S2210" s="18"/>
    </row>
    <row r="2211" spans="5:19" x14ac:dyDescent="0.25">
      <c r="E2211" s="16"/>
      <c r="F2211" s="16"/>
      <c r="G2211" s="17"/>
      <c r="H2211" s="18"/>
      <c r="I2211" s="26"/>
      <c r="J2211" s="19"/>
      <c r="K2211" s="18"/>
      <c r="L2211" s="18"/>
      <c r="M2211" s="18"/>
      <c r="N2211" s="18"/>
      <c r="S2211" s="18"/>
    </row>
    <row r="2212" spans="5:19" x14ac:dyDescent="0.25">
      <c r="E2212" s="16"/>
      <c r="F2212" s="16"/>
      <c r="G2212" s="17"/>
      <c r="H2212" s="18"/>
      <c r="I2212" s="26"/>
      <c r="J2212" s="19"/>
      <c r="K2212" s="18"/>
      <c r="L2212" s="18"/>
      <c r="M2212" s="18"/>
      <c r="N2212" s="18"/>
      <c r="S2212" s="18"/>
    </row>
    <row r="2213" spans="5:19" x14ac:dyDescent="0.25">
      <c r="E2213" s="16"/>
      <c r="F2213" s="16"/>
      <c r="G2213" s="17"/>
      <c r="H2213" s="18"/>
      <c r="I2213" s="26"/>
      <c r="J2213" s="19"/>
      <c r="K2213" s="18"/>
      <c r="L2213" s="18"/>
      <c r="M2213" s="18"/>
      <c r="N2213" s="18"/>
      <c r="S2213" s="18"/>
    </row>
    <row r="2214" spans="5:19" x14ac:dyDescent="0.25">
      <c r="E2214" s="16"/>
      <c r="F2214" s="16"/>
      <c r="G2214" s="17"/>
      <c r="H2214" s="18"/>
      <c r="I2214" s="26"/>
      <c r="J2214" s="19"/>
      <c r="K2214" s="18"/>
      <c r="L2214" s="18"/>
      <c r="M2214" s="18"/>
      <c r="N2214" s="18"/>
      <c r="S2214" s="18"/>
    </row>
    <row r="2215" spans="5:19" x14ac:dyDescent="0.25">
      <c r="E2215" s="16"/>
      <c r="F2215" s="16"/>
      <c r="G2215" s="17"/>
      <c r="H2215" s="18"/>
      <c r="I2215" s="26"/>
      <c r="J2215" s="19"/>
      <c r="K2215" s="18"/>
      <c r="L2215" s="18"/>
      <c r="M2215" s="18"/>
      <c r="N2215" s="18"/>
      <c r="S2215" s="18"/>
    </row>
    <row r="2216" spans="5:19" x14ac:dyDescent="0.25">
      <c r="E2216" s="16"/>
      <c r="F2216" s="16"/>
      <c r="G2216" s="17"/>
      <c r="H2216" s="18"/>
      <c r="I2216" s="26"/>
      <c r="J2216" s="19"/>
      <c r="K2216" s="18"/>
      <c r="L2216" s="18"/>
      <c r="M2216" s="18"/>
      <c r="N2216" s="18"/>
      <c r="S2216" s="18"/>
    </row>
    <row r="2217" spans="5:19" x14ac:dyDescent="0.25">
      <c r="E2217" s="16"/>
      <c r="F2217" s="16"/>
      <c r="G2217" s="17"/>
      <c r="H2217" s="18"/>
      <c r="I2217" s="26"/>
      <c r="J2217" s="19"/>
      <c r="K2217" s="18"/>
      <c r="L2217" s="18"/>
      <c r="M2217" s="18"/>
      <c r="N2217" s="18"/>
      <c r="S2217" s="18"/>
    </row>
    <row r="2218" spans="5:19" x14ac:dyDescent="0.25">
      <c r="E2218" s="16"/>
      <c r="F2218" s="16"/>
      <c r="G2218" s="17"/>
      <c r="H2218" s="18"/>
      <c r="I2218" s="26"/>
      <c r="J2218" s="19"/>
      <c r="K2218" s="18"/>
      <c r="L2218" s="18"/>
      <c r="M2218" s="18"/>
      <c r="N2218" s="18"/>
      <c r="S2218" s="18"/>
    </row>
    <row r="2219" spans="5:19" x14ac:dyDescent="0.25">
      <c r="E2219" s="16"/>
      <c r="F2219" s="16"/>
      <c r="G2219" s="17"/>
      <c r="H2219" s="18"/>
      <c r="I2219" s="26"/>
      <c r="J2219" s="19"/>
      <c r="K2219" s="18"/>
      <c r="L2219" s="18"/>
      <c r="M2219" s="18"/>
      <c r="N2219" s="18"/>
      <c r="S2219" s="18"/>
    </row>
    <row r="2220" spans="5:19" x14ac:dyDescent="0.25">
      <c r="E2220" s="16"/>
      <c r="F2220" s="16"/>
      <c r="G2220" s="17"/>
      <c r="H2220" s="18"/>
      <c r="I2220" s="26"/>
      <c r="J2220" s="19"/>
      <c r="K2220" s="18"/>
      <c r="L2220" s="18"/>
      <c r="M2220" s="18"/>
      <c r="N2220" s="18"/>
      <c r="S2220" s="18"/>
    </row>
    <row r="2221" spans="5:19" x14ac:dyDescent="0.25">
      <c r="E2221" s="16"/>
      <c r="F2221" s="16"/>
      <c r="G2221" s="17"/>
      <c r="H2221" s="18"/>
      <c r="I2221" s="26"/>
      <c r="J2221" s="19"/>
      <c r="K2221" s="18"/>
      <c r="L2221" s="18"/>
      <c r="M2221" s="18"/>
      <c r="N2221" s="18"/>
      <c r="S2221" s="18"/>
    </row>
    <row r="2222" spans="5:19" x14ac:dyDescent="0.25">
      <c r="E2222" s="16"/>
      <c r="F2222" s="16"/>
      <c r="G2222" s="17"/>
      <c r="H2222" s="18"/>
      <c r="I2222" s="26"/>
      <c r="J2222" s="19"/>
      <c r="K2222" s="18"/>
      <c r="L2222" s="18"/>
      <c r="M2222" s="18"/>
      <c r="N2222" s="18"/>
      <c r="S2222" s="18"/>
    </row>
    <row r="2223" spans="5:19" x14ac:dyDescent="0.25">
      <c r="E2223" s="16"/>
      <c r="F2223" s="16"/>
      <c r="G2223" s="17"/>
      <c r="H2223" s="18"/>
      <c r="I2223" s="26"/>
      <c r="J2223" s="19"/>
      <c r="K2223" s="18"/>
      <c r="L2223" s="18"/>
      <c r="M2223" s="18"/>
      <c r="N2223" s="18"/>
      <c r="S2223" s="18"/>
    </row>
    <row r="2224" spans="5:19" x14ac:dyDescent="0.25">
      <c r="E2224" s="16"/>
      <c r="F2224" s="16"/>
      <c r="G2224" s="17"/>
      <c r="H2224" s="18"/>
      <c r="I2224" s="26"/>
      <c r="J2224" s="19"/>
      <c r="K2224" s="18"/>
      <c r="L2224" s="18"/>
      <c r="M2224" s="18"/>
      <c r="N2224" s="18"/>
      <c r="S2224" s="18"/>
    </row>
    <row r="2225" spans="5:19" x14ac:dyDescent="0.25">
      <c r="E2225" s="16"/>
      <c r="F2225" s="16"/>
      <c r="G2225" s="17"/>
      <c r="H2225" s="18"/>
      <c r="I2225" s="26"/>
      <c r="J2225" s="19"/>
      <c r="K2225" s="18"/>
      <c r="L2225" s="18"/>
      <c r="M2225" s="18"/>
      <c r="N2225" s="18"/>
      <c r="S2225" s="18"/>
    </row>
    <row r="2226" spans="5:19" x14ac:dyDescent="0.25">
      <c r="E2226" s="16"/>
      <c r="F2226" s="16"/>
      <c r="G2226" s="17"/>
      <c r="H2226" s="18"/>
      <c r="I2226" s="26"/>
      <c r="J2226" s="19"/>
      <c r="K2226" s="18"/>
      <c r="L2226" s="18"/>
      <c r="M2226" s="18"/>
      <c r="N2226" s="18"/>
      <c r="S2226" s="18"/>
    </row>
    <row r="2227" spans="5:19" x14ac:dyDescent="0.25">
      <c r="E2227" s="16"/>
      <c r="F2227" s="16"/>
      <c r="G2227" s="17"/>
      <c r="H2227" s="18"/>
      <c r="I2227" s="26"/>
      <c r="J2227" s="19"/>
      <c r="K2227" s="18"/>
      <c r="L2227" s="18"/>
      <c r="M2227" s="18"/>
      <c r="N2227" s="18"/>
      <c r="S2227" s="18"/>
    </row>
    <row r="2228" spans="5:19" x14ac:dyDescent="0.25">
      <c r="E2228" s="16"/>
      <c r="F2228" s="16"/>
      <c r="G2228" s="17"/>
      <c r="H2228" s="18"/>
      <c r="I2228" s="26"/>
      <c r="J2228" s="19"/>
      <c r="K2228" s="18"/>
      <c r="L2228" s="18"/>
      <c r="M2228" s="18"/>
      <c r="N2228" s="18"/>
      <c r="S2228" s="18"/>
    </row>
    <row r="2229" spans="5:19" x14ac:dyDescent="0.25">
      <c r="E2229" s="16"/>
      <c r="F2229" s="16"/>
      <c r="G2229" s="17"/>
      <c r="H2229" s="18"/>
      <c r="I2229" s="26"/>
      <c r="J2229" s="19"/>
      <c r="K2229" s="18"/>
      <c r="L2229" s="18"/>
      <c r="M2229" s="18"/>
      <c r="N2229" s="18"/>
      <c r="S2229" s="18"/>
    </row>
    <row r="2230" spans="5:19" x14ac:dyDescent="0.25">
      <c r="E2230" s="16"/>
      <c r="F2230" s="16"/>
      <c r="G2230" s="17"/>
      <c r="H2230" s="18"/>
      <c r="I2230" s="26"/>
      <c r="J2230" s="19"/>
      <c r="K2230" s="18"/>
      <c r="L2230" s="18"/>
      <c r="M2230" s="18"/>
      <c r="N2230" s="18"/>
      <c r="Q2230" s="18"/>
      <c r="S2230" s="18"/>
    </row>
    <row r="2231" spans="5:19" x14ac:dyDescent="0.25">
      <c r="E2231" s="16"/>
      <c r="F2231" s="16"/>
      <c r="G2231" s="17"/>
      <c r="H2231" s="18"/>
      <c r="I2231" s="26"/>
      <c r="J2231" s="19"/>
      <c r="K2231" s="18"/>
      <c r="L2231" s="18"/>
      <c r="M2231" s="18"/>
      <c r="N2231" s="18"/>
      <c r="S2231" s="18"/>
    </row>
    <row r="2232" spans="5:19" x14ac:dyDescent="0.25">
      <c r="E2232" s="16"/>
      <c r="F2232" s="16"/>
      <c r="G2232" s="17"/>
      <c r="H2232" s="18"/>
      <c r="I2232" s="26"/>
      <c r="J2232" s="19"/>
      <c r="K2232" s="18"/>
      <c r="L2232" s="18"/>
      <c r="M2232" s="18"/>
      <c r="N2232" s="18"/>
      <c r="S2232" s="18"/>
    </row>
    <row r="2233" spans="5:19" x14ac:dyDescent="0.25">
      <c r="E2233" s="16"/>
      <c r="F2233" s="16"/>
      <c r="G2233" s="17"/>
      <c r="H2233" s="18"/>
      <c r="I2233" s="26"/>
      <c r="J2233" s="19"/>
      <c r="K2233" s="18"/>
      <c r="L2233" s="18"/>
      <c r="M2233" s="18"/>
      <c r="N2233" s="18"/>
      <c r="S2233" s="18"/>
    </row>
    <row r="2234" spans="5:19" x14ac:dyDescent="0.25">
      <c r="E2234" s="16"/>
      <c r="F2234" s="16"/>
      <c r="G2234" s="17"/>
      <c r="H2234" s="18"/>
      <c r="I2234" s="26"/>
      <c r="J2234" s="19"/>
      <c r="K2234" s="18"/>
      <c r="L2234" s="18"/>
      <c r="M2234" s="18"/>
      <c r="N2234" s="18"/>
      <c r="S2234" s="18"/>
    </row>
    <row r="2235" spans="5:19" x14ac:dyDescent="0.25">
      <c r="E2235" s="16"/>
      <c r="F2235" s="16"/>
      <c r="G2235" s="17"/>
      <c r="H2235" s="18"/>
      <c r="I2235" s="26"/>
      <c r="J2235" s="19"/>
      <c r="K2235" s="18"/>
      <c r="L2235" s="18"/>
      <c r="M2235" s="18"/>
      <c r="N2235" s="18"/>
      <c r="S2235" s="18"/>
    </row>
    <row r="2236" spans="5:19" x14ac:dyDescent="0.25">
      <c r="E2236" s="16"/>
      <c r="F2236" s="16"/>
      <c r="G2236" s="17"/>
      <c r="H2236" s="18"/>
      <c r="I2236" s="26"/>
      <c r="J2236" s="19"/>
      <c r="K2236" s="18"/>
      <c r="L2236" s="18"/>
      <c r="M2236" s="18"/>
      <c r="N2236" s="18"/>
      <c r="S2236" s="18"/>
    </row>
    <row r="2237" spans="5:19" x14ac:dyDescent="0.25">
      <c r="E2237" s="16"/>
      <c r="F2237" s="16"/>
      <c r="G2237" s="17"/>
      <c r="H2237" s="18"/>
      <c r="I2237" s="26"/>
      <c r="J2237" s="19"/>
      <c r="K2237" s="18"/>
      <c r="L2237" s="18"/>
      <c r="M2237" s="18"/>
      <c r="N2237" s="18"/>
      <c r="S2237" s="18"/>
    </row>
    <row r="2238" spans="5:19" x14ac:dyDescent="0.25">
      <c r="E2238" s="16"/>
      <c r="F2238" s="16"/>
      <c r="G2238" s="17"/>
      <c r="H2238" s="18"/>
      <c r="I2238" s="26"/>
      <c r="J2238" s="19"/>
      <c r="K2238" s="18"/>
      <c r="L2238" s="18"/>
      <c r="M2238" s="18"/>
      <c r="N2238" s="18"/>
      <c r="S2238" s="18"/>
    </row>
    <row r="2239" spans="5:19" x14ac:dyDescent="0.25">
      <c r="E2239" s="16"/>
      <c r="F2239" s="16"/>
      <c r="G2239" s="17"/>
      <c r="H2239" s="18"/>
      <c r="I2239" s="26"/>
      <c r="J2239" s="19"/>
      <c r="K2239" s="18"/>
      <c r="L2239" s="18"/>
      <c r="M2239" s="18"/>
      <c r="N2239" s="18"/>
      <c r="S2239" s="18"/>
    </row>
    <row r="2240" spans="5:19" x14ac:dyDescent="0.25">
      <c r="E2240" s="16"/>
      <c r="F2240" s="16"/>
      <c r="G2240" s="17"/>
      <c r="H2240" s="18"/>
      <c r="I2240" s="26"/>
      <c r="J2240" s="19"/>
      <c r="K2240" s="18"/>
      <c r="L2240" s="18"/>
      <c r="M2240" s="18"/>
      <c r="N2240" s="18"/>
      <c r="S2240" s="18"/>
    </row>
    <row r="2241" spans="5:19" x14ac:dyDescent="0.25">
      <c r="E2241" s="16"/>
      <c r="F2241" s="16"/>
      <c r="G2241" s="17"/>
      <c r="H2241" s="18"/>
      <c r="I2241" s="26"/>
      <c r="J2241" s="19"/>
      <c r="K2241" s="18"/>
      <c r="L2241" s="18"/>
      <c r="M2241" s="18"/>
      <c r="N2241" s="18"/>
      <c r="S2241" s="18"/>
    </row>
    <row r="2242" spans="5:19" x14ac:dyDescent="0.25">
      <c r="E2242" s="16"/>
      <c r="F2242" s="16"/>
      <c r="G2242" s="17"/>
      <c r="H2242" s="18"/>
      <c r="I2242" s="26"/>
      <c r="J2242" s="19"/>
      <c r="K2242" s="18"/>
      <c r="L2242" s="18"/>
      <c r="M2242" s="18"/>
      <c r="N2242" s="18"/>
      <c r="S2242" s="18"/>
    </row>
    <row r="2243" spans="5:19" x14ac:dyDescent="0.25">
      <c r="E2243" s="16"/>
      <c r="F2243" s="16"/>
      <c r="G2243" s="17"/>
      <c r="H2243" s="18"/>
      <c r="I2243" s="26"/>
      <c r="J2243" s="19"/>
      <c r="K2243" s="18"/>
      <c r="L2243" s="18"/>
      <c r="M2243" s="18"/>
      <c r="N2243" s="18"/>
      <c r="S2243" s="18"/>
    </row>
    <row r="2244" spans="5:19" x14ac:dyDescent="0.25">
      <c r="E2244" s="16"/>
      <c r="F2244" s="16"/>
      <c r="G2244" s="17"/>
      <c r="H2244" s="18"/>
      <c r="I2244" s="26"/>
      <c r="J2244" s="19"/>
      <c r="K2244" s="18"/>
      <c r="L2244" s="18"/>
      <c r="M2244" s="18"/>
      <c r="N2244" s="18"/>
      <c r="S2244" s="18"/>
    </row>
    <row r="2245" spans="5:19" x14ac:dyDescent="0.25">
      <c r="E2245" s="16"/>
      <c r="F2245" s="16"/>
      <c r="G2245" s="17"/>
      <c r="H2245" s="18"/>
      <c r="I2245" s="26"/>
      <c r="J2245" s="19"/>
      <c r="K2245" s="18"/>
      <c r="L2245" s="18"/>
      <c r="M2245" s="18"/>
      <c r="N2245" s="18"/>
      <c r="S2245" s="18"/>
    </row>
    <row r="2246" spans="5:19" x14ac:dyDescent="0.25">
      <c r="E2246" s="16"/>
      <c r="F2246" s="16"/>
      <c r="G2246" s="17"/>
      <c r="H2246" s="18"/>
      <c r="I2246" s="26"/>
      <c r="J2246" s="19"/>
      <c r="K2246" s="18"/>
      <c r="L2246" s="18"/>
      <c r="M2246" s="18"/>
      <c r="N2246" s="18"/>
      <c r="S2246" s="18"/>
    </row>
    <row r="2247" spans="5:19" x14ac:dyDescent="0.25">
      <c r="E2247" s="16"/>
      <c r="F2247" s="16"/>
      <c r="G2247" s="17"/>
      <c r="H2247" s="18"/>
      <c r="I2247" s="26"/>
      <c r="J2247" s="19"/>
      <c r="K2247" s="18"/>
      <c r="L2247" s="18"/>
      <c r="M2247" s="18"/>
      <c r="N2247" s="18"/>
      <c r="S2247" s="18"/>
    </row>
    <row r="2248" spans="5:19" x14ac:dyDescent="0.25">
      <c r="E2248" s="16"/>
      <c r="F2248" s="16"/>
      <c r="G2248" s="17"/>
      <c r="H2248" s="18"/>
      <c r="I2248" s="26"/>
      <c r="J2248" s="19"/>
      <c r="K2248" s="18"/>
      <c r="L2248" s="18"/>
      <c r="M2248" s="18"/>
      <c r="N2248" s="18"/>
      <c r="S2248" s="18"/>
    </row>
    <row r="2249" spans="5:19" x14ac:dyDescent="0.25">
      <c r="E2249" s="16"/>
      <c r="F2249" s="16"/>
      <c r="G2249" s="17"/>
      <c r="H2249" s="18"/>
      <c r="I2249" s="26"/>
      <c r="J2249" s="19"/>
      <c r="K2249" s="18"/>
      <c r="L2249" s="18"/>
      <c r="M2249" s="18"/>
      <c r="N2249" s="18"/>
      <c r="S2249" s="18"/>
    </row>
    <row r="2250" spans="5:19" x14ac:dyDescent="0.25">
      <c r="E2250" s="16"/>
      <c r="F2250" s="16"/>
      <c r="G2250" s="17"/>
      <c r="H2250" s="18"/>
      <c r="I2250" s="26"/>
      <c r="J2250" s="19"/>
      <c r="K2250" s="18"/>
      <c r="L2250" s="18"/>
      <c r="M2250" s="18"/>
      <c r="N2250" s="18"/>
      <c r="S2250" s="18"/>
    </row>
    <row r="2251" spans="5:19" x14ac:dyDescent="0.25">
      <c r="E2251" s="16"/>
      <c r="F2251" s="16"/>
      <c r="G2251" s="17"/>
      <c r="H2251" s="18"/>
      <c r="I2251" s="26"/>
      <c r="J2251" s="19"/>
      <c r="K2251" s="18"/>
      <c r="L2251" s="18"/>
      <c r="M2251" s="18"/>
      <c r="N2251" s="18"/>
      <c r="S2251" s="18"/>
    </row>
    <row r="2252" spans="5:19" x14ac:dyDescent="0.25">
      <c r="E2252" s="16"/>
      <c r="F2252" s="16"/>
      <c r="G2252" s="17"/>
      <c r="H2252" s="18"/>
      <c r="I2252" s="26"/>
      <c r="J2252" s="19"/>
      <c r="K2252" s="18"/>
      <c r="L2252" s="18"/>
      <c r="M2252" s="18"/>
      <c r="N2252" s="18"/>
      <c r="S2252" s="18"/>
    </row>
    <row r="2253" spans="5:19" x14ac:dyDescent="0.25">
      <c r="E2253" s="16"/>
      <c r="F2253" s="16"/>
      <c r="G2253" s="17"/>
      <c r="H2253" s="18"/>
      <c r="I2253" s="26"/>
      <c r="J2253" s="19"/>
      <c r="K2253" s="18"/>
      <c r="L2253" s="18"/>
      <c r="M2253" s="18"/>
      <c r="N2253" s="18"/>
      <c r="S2253" s="18"/>
    </row>
    <row r="2254" spans="5:19" x14ac:dyDescent="0.25">
      <c r="E2254" s="16"/>
      <c r="F2254" s="16"/>
      <c r="G2254" s="17"/>
      <c r="H2254" s="18"/>
      <c r="I2254" s="26"/>
      <c r="J2254" s="19"/>
      <c r="K2254" s="18"/>
      <c r="L2254" s="18"/>
      <c r="M2254" s="18"/>
      <c r="N2254" s="18"/>
      <c r="S2254" s="18"/>
    </row>
    <row r="2255" spans="5:19" x14ac:dyDescent="0.25">
      <c r="E2255" s="16"/>
      <c r="F2255" s="16"/>
      <c r="G2255" s="17"/>
      <c r="H2255" s="18"/>
      <c r="I2255" s="26"/>
      <c r="J2255" s="19"/>
      <c r="K2255" s="18"/>
      <c r="L2255" s="18"/>
      <c r="M2255" s="18"/>
      <c r="N2255" s="18"/>
      <c r="S2255" s="18"/>
    </row>
    <row r="2256" spans="5:19" x14ac:dyDescent="0.25">
      <c r="E2256" s="16"/>
      <c r="F2256" s="16"/>
      <c r="G2256" s="17"/>
      <c r="H2256" s="18"/>
      <c r="I2256" s="26"/>
      <c r="J2256" s="19"/>
      <c r="K2256" s="18"/>
      <c r="L2256" s="18"/>
      <c r="M2256" s="18"/>
      <c r="N2256" s="18"/>
      <c r="S2256" s="18"/>
    </row>
    <row r="2257" spans="5:19" x14ac:dyDescent="0.25">
      <c r="E2257" s="16"/>
      <c r="F2257" s="16"/>
      <c r="G2257" s="17"/>
      <c r="H2257" s="18"/>
      <c r="I2257" s="26"/>
      <c r="J2257" s="19"/>
      <c r="K2257" s="18"/>
      <c r="L2257" s="18"/>
      <c r="M2257" s="18"/>
      <c r="N2257" s="18"/>
      <c r="S2257" s="18"/>
    </row>
    <row r="2258" spans="5:19" x14ac:dyDescent="0.25">
      <c r="E2258" s="16"/>
      <c r="F2258" s="16"/>
      <c r="G2258" s="17"/>
      <c r="H2258" s="18"/>
      <c r="I2258" s="26"/>
      <c r="J2258" s="19"/>
      <c r="K2258" s="18"/>
      <c r="L2258" s="18"/>
      <c r="M2258" s="18"/>
      <c r="N2258" s="18"/>
      <c r="S2258" s="18"/>
    </row>
    <row r="2259" spans="5:19" x14ac:dyDescent="0.25">
      <c r="E2259" s="16"/>
      <c r="F2259" s="16"/>
      <c r="G2259" s="17"/>
      <c r="H2259" s="18"/>
      <c r="I2259" s="26"/>
      <c r="J2259" s="19"/>
      <c r="K2259" s="18"/>
      <c r="L2259" s="18"/>
      <c r="M2259" s="18"/>
      <c r="N2259" s="18"/>
      <c r="S2259" s="18"/>
    </row>
    <row r="2260" spans="5:19" x14ac:dyDescent="0.25">
      <c r="E2260" s="16"/>
      <c r="F2260" s="16"/>
      <c r="G2260" s="17"/>
      <c r="H2260" s="18"/>
      <c r="I2260" s="26"/>
      <c r="J2260" s="19"/>
      <c r="K2260" s="18"/>
      <c r="L2260" s="18"/>
      <c r="M2260" s="18"/>
      <c r="N2260" s="18"/>
      <c r="S2260" s="18"/>
    </row>
    <row r="2261" spans="5:19" x14ac:dyDescent="0.25">
      <c r="E2261" s="16"/>
      <c r="F2261" s="16"/>
      <c r="G2261" s="17"/>
      <c r="H2261" s="18"/>
      <c r="I2261" s="26"/>
      <c r="J2261" s="19"/>
      <c r="K2261" s="18"/>
      <c r="L2261" s="18"/>
      <c r="M2261" s="18"/>
      <c r="N2261" s="18"/>
      <c r="S2261" s="18"/>
    </row>
    <row r="2262" spans="5:19" x14ac:dyDescent="0.25">
      <c r="E2262" s="16"/>
      <c r="F2262" s="16"/>
      <c r="G2262" s="17"/>
      <c r="H2262" s="18"/>
      <c r="I2262" s="26"/>
      <c r="J2262" s="19"/>
      <c r="K2262" s="18"/>
      <c r="L2262" s="18"/>
      <c r="M2262" s="18"/>
      <c r="N2262" s="18"/>
      <c r="S2262" s="18"/>
    </row>
    <row r="2263" spans="5:19" x14ac:dyDescent="0.25">
      <c r="E2263" s="16"/>
      <c r="F2263" s="16"/>
      <c r="G2263" s="17"/>
      <c r="H2263" s="18"/>
      <c r="I2263" s="26"/>
      <c r="J2263" s="19"/>
      <c r="K2263" s="18"/>
      <c r="L2263" s="18"/>
      <c r="M2263" s="18"/>
      <c r="N2263" s="18"/>
      <c r="S2263" s="18"/>
    </row>
    <row r="2264" spans="5:19" x14ac:dyDescent="0.25">
      <c r="E2264" s="16"/>
      <c r="F2264" s="16"/>
      <c r="G2264" s="17"/>
      <c r="H2264" s="18"/>
      <c r="I2264" s="26"/>
      <c r="J2264" s="19"/>
      <c r="K2264" s="18"/>
      <c r="L2264" s="18"/>
      <c r="M2264" s="18"/>
      <c r="N2264" s="18"/>
      <c r="S2264" s="18"/>
    </row>
    <row r="2265" spans="5:19" x14ac:dyDescent="0.25">
      <c r="E2265" s="16"/>
      <c r="F2265" s="16"/>
      <c r="G2265" s="17"/>
      <c r="H2265" s="18"/>
      <c r="I2265" s="26"/>
      <c r="J2265" s="19"/>
      <c r="K2265" s="18"/>
      <c r="L2265" s="18"/>
      <c r="M2265" s="18"/>
      <c r="N2265" s="18"/>
      <c r="S2265" s="18"/>
    </row>
    <row r="2266" spans="5:19" x14ac:dyDescent="0.25">
      <c r="E2266" s="16"/>
      <c r="F2266" s="16"/>
      <c r="G2266" s="17"/>
      <c r="H2266" s="18"/>
      <c r="I2266" s="26"/>
      <c r="J2266" s="19"/>
      <c r="K2266" s="18"/>
      <c r="L2266" s="18"/>
      <c r="M2266" s="18"/>
      <c r="N2266" s="18"/>
      <c r="S2266" s="18"/>
    </row>
    <row r="2267" spans="5:19" x14ac:dyDescent="0.25">
      <c r="E2267" s="16"/>
      <c r="F2267" s="16"/>
      <c r="G2267" s="17"/>
      <c r="H2267" s="18"/>
      <c r="I2267" s="26"/>
      <c r="J2267" s="19"/>
      <c r="K2267" s="18"/>
      <c r="L2267" s="18"/>
      <c r="M2267" s="18"/>
      <c r="N2267" s="18"/>
      <c r="S2267" s="18"/>
    </row>
    <row r="2268" spans="5:19" x14ac:dyDescent="0.25">
      <c r="E2268" s="16"/>
      <c r="F2268" s="16"/>
      <c r="G2268" s="17"/>
      <c r="H2268" s="18"/>
      <c r="I2268" s="26"/>
      <c r="J2268" s="19"/>
      <c r="K2268" s="18"/>
      <c r="L2268" s="18"/>
      <c r="M2268" s="18"/>
      <c r="N2268" s="18"/>
      <c r="S2268" s="18"/>
    </row>
    <row r="2269" spans="5:19" x14ac:dyDescent="0.25">
      <c r="E2269" s="16"/>
      <c r="F2269" s="16"/>
      <c r="G2269" s="17"/>
      <c r="H2269" s="18"/>
      <c r="I2269" s="26"/>
      <c r="J2269" s="19"/>
      <c r="K2269" s="18"/>
      <c r="L2269" s="18"/>
      <c r="M2269" s="18"/>
      <c r="N2269" s="18"/>
      <c r="S2269" s="18"/>
    </row>
    <row r="2270" spans="5:19" x14ac:dyDescent="0.25">
      <c r="E2270" s="16"/>
      <c r="F2270" s="16"/>
      <c r="G2270" s="17"/>
      <c r="H2270" s="18"/>
      <c r="I2270" s="26"/>
      <c r="J2270" s="19"/>
      <c r="K2270" s="18"/>
      <c r="L2270" s="18"/>
      <c r="M2270" s="18"/>
      <c r="N2270" s="18"/>
      <c r="S2270" s="18"/>
    </row>
    <row r="2271" spans="5:19" x14ac:dyDescent="0.25">
      <c r="E2271" s="16"/>
      <c r="F2271" s="16"/>
      <c r="G2271" s="17"/>
      <c r="H2271" s="18"/>
      <c r="I2271" s="26"/>
      <c r="J2271" s="19"/>
      <c r="K2271" s="18"/>
      <c r="L2271" s="18"/>
      <c r="M2271" s="18"/>
      <c r="N2271" s="18"/>
      <c r="Q2271" s="18"/>
      <c r="S2271" s="18"/>
    </row>
    <row r="2272" spans="5:19" x14ac:dyDescent="0.25">
      <c r="E2272" s="16"/>
      <c r="F2272" s="16"/>
      <c r="G2272" s="17"/>
      <c r="H2272" s="18"/>
      <c r="I2272" s="26"/>
      <c r="J2272" s="19"/>
      <c r="K2272" s="18"/>
      <c r="L2272" s="18"/>
      <c r="M2272" s="18"/>
      <c r="N2272" s="18"/>
      <c r="S2272" s="18"/>
    </row>
    <row r="2273" spans="5:19" x14ac:dyDescent="0.25">
      <c r="E2273" s="16"/>
      <c r="F2273" s="16"/>
      <c r="G2273" s="17"/>
      <c r="H2273" s="18"/>
      <c r="I2273" s="26"/>
      <c r="J2273" s="19"/>
      <c r="K2273" s="18"/>
      <c r="L2273" s="18"/>
      <c r="M2273" s="18"/>
      <c r="N2273" s="18"/>
      <c r="S2273" s="18"/>
    </row>
    <row r="2274" spans="5:19" x14ac:dyDescent="0.25">
      <c r="E2274" s="16"/>
      <c r="F2274" s="16"/>
      <c r="G2274" s="17"/>
      <c r="H2274" s="18"/>
      <c r="I2274" s="26"/>
      <c r="J2274" s="19"/>
      <c r="K2274" s="18"/>
      <c r="L2274" s="18"/>
      <c r="M2274" s="18"/>
      <c r="N2274" s="18"/>
      <c r="S2274" s="18"/>
    </row>
    <row r="2275" spans="5:19" x14ac:dyDescent="0.25">
      <c r="E2275" s="16"/>
      <c r="F2275" s="16"/>
      <c r="G2275" s="17"/>
      <c r="H2275" s="18"/>
      <c r="I2275" s="26"/>
      <c r="J2275" s="19"/>
      <c r="K2275" s="18"/>
      <c r="L2275" s="18"/>
      <c r="M2275" s="18"/>
      <c r="N2275" s="18"/>
      <c r="S2275" s="18"/>
    </row>
    <row r="2276" spans="5:19" x14ac:dyDescent="0.25">
      <c r="E2276" s="16"/>
      <c r="F2276" s="16"/>
      <c r="G2276" s="17"/>
      <c r="H2276" s="18"/>
      <c r="I2276" s="26"/>
      <c r="J2276" s="19"/>
      <c r="K2276" s="18"/>
      <c r="L2276" s="18"/>
      <c r="M2276" s="18"/>
      <c r="N2276" s="18"/>
      <c r="S2276" s="18"/>
    </row>
    <row r="2277" spans="5:19" x14ac:dyDescent="0.25">
      <c r="E2277" s="16"/>
      <c r="F2277" s="16"/>
      <c r="G2277" s="17"/>
      <c r="H2277" s="18"/>
      <c r="I2277" s="26"/>
      <c r="J2277" s="19"/>
      <c r="K2277" s="18"/>
      <c r="L2277" s="18"/>
      <c r="M2277" s="18"/>
      <c r="N2277" s="18"/>
      <c r="S2277" s="18"/>
    </row>
    <row r="2278" spans="5:19" x14ac:dyDescent="0.25">
      <c r="E2278" s="16"/>
      <c r="F2278" s="16"/>
      <c r="G2278" s="17"/>
      <c r="H2278" s="18"/>
      <c r="I2278" s="26"/>
      <c r="J2278" s="19"/>
      <c r="K2278" s="18"/>
      <c r="L2278" s="18"/>
      <c r="M2278" s="18"/>
      <c r="N2278" s="18"/>
      <c r="S2278" s="18"/>
    </row>
    <row r="2279" spans="5:19" x14ac:dyDescent="0.25">
      <c r="E2279" s="16"/>
      <c r="F2279" s="16"/>
      <c r="G2279" s="17"/>
      <c r="H2279" s="18"/>
      <c r="I2279" s="26"/>
      <c r="J2279" s="19"/>
      <c r="K2279" s="18"/>
      <c r="L2279" s="18"/>
      <c r="M2279" s="18"/>
      <c r="N2279" s="18"/>
      <c r="S2279" s="18"/>
    </row>
    <row r="2280" spans="5:19" x14ac:dyDescent="0.25">
      <c r="E2280" s="16"/>
      <c r="F2280" s="16"/>
      <c r="G2280" s="17"/>
      <c r="H2280" s="18"/>
      <c r="I2280" s="26"/>
      <c r="J2280" s="19"/>
      <c r="K2280" s="18"/>
      <c r="L2280" s="18"/>
      <c r="M2280" s="18"/>
      <c r="N2280" s="18"/>
      <c r="S2280" s="18"/>
    </row>
    <row r="2281" spans="5:19" x14ac:dyDescent="0.25">
      <c r="E2281" s="16"/>
      <c r="F2281" s="16"/>
      <c r="G2281" s="17"/>
      <c r="H2281" s="18"/>
      <c r="I2281" s="26"/>
      <c r="J2281" s="19"/>
      <c r="K2281" s="18"/>
      <c r="L2281" s="18"/>
      <c r="M2281" s="18"/>
      <c r="N2281" s="18"/>
      <c r="S2281" s="18"/>
    </row>
    <row r="2282" spans="5:19" x14ac:dyDescent="0.25">
      <c r="E2282" s="16"/>
      <c r="F2282" s="16"/>
      <c r="G2282" s="17"/>
      <c r="H2282" s="18"/>
      <c r="I2282" s="26"/>
      <c r="J2282" s="19"/>
      <c r="K2282" s="18"/>
      <c r="L2282" s="18"/>
      <c r="M2282" s="18"/>
      <c r="N2282" s="18"/>
      <c r="S2282" s="18"/>
    </row>
    <row r="2283" spans="5:19" x14ac:dyDescent="0.25">
      <c r="E2283" s="16"/>
      <c r="F2283" s="16"/>
      <c r="G2283" s="17"/>
      <c r="H2283" s="18"/>
      <c r="I2283" s="26"/>
      <c r="J2283" s="19"/>
      <c r="K2283" s="18"/>
      <c r="L2283" s="18"/>
      <c r="M2283" s="18"/>
      <c r="N2283" s="18"/>
      <c r="S2283" s="18"/>
    </row>
    <row r="2284" spans="5:19" x14ac:dyDescent="0.25">
      <c r="E2284" s="16"/>
      <c r="F2284" s="16"/>
      <c r="G2284" s="17"/>
      <c r="H2284" s="18"/>
      <c r="I2284" s="26"/>
      <c r="J2284" s="19"/>
      <c r="K2284" s="18"/>
      <c r="L2284" s="18"/>
      <c r="M2284" s="18"/>
      <c r="N2284" s="18"/>
      <c r="S2284" s="18"/>
    </row>
    <row r="2285" spans="5:19" x14ac:dyDescent="0.25">
      <c r="E2285" s="16"/>
      <c r="F2285" s="16"/>
      <c r="G2285" s="17"/>
      <c r="H2285" s="18"/>
      <c r="I2285" s="26"/>
      <c r="J2285" s="19"/>
      <c r="K2285" s="18"/>
      <c r="L2285" s="18"/>
      <c r="M2285" s="18"/>
      <c r="N2285" s="18"/>
      <c r="S2285" s="18"/>
    </row>
    <row r="2286" spans="5:19" x14ac:dyDescent="0.25">
      <c r="E2286" s="16"/>
      <c r="F2286" s="16"/>
      <c r="G2286" s="17"/>
      <c r="H2286" s="18"/>
      <c r="I2286" s="26"/>
      <c r="J2286" s="19"/>
      <c r="K2286" s="18"/>
      <c r="L2286" s="18"/>
      <c r="M2286" s="18"/>
      <c r="N2286" s="18"/>
      <c r="S2286" s="18"/>
    </row>
    <row r="2287" spans="5:19" x14ac:dyDescent="0.25">
      <c r="E2287" s="16"/>
      <c r="F2287" s="16"/>
      <c r="G2287" s="17"/>
      <c r="H2287" s="18"/>
      <c r="I2287" s="26"/>
      <c r="J2287" s="19"/>
      <c r="K2287" s="18"/>
      <c r="L2287" s="18"/>
      <c r="M2287" s="18"/>
      <c r="N2287" s="18"/>
      <c r="S2287" s="18"/>
    </row>
    <row r="2288" spans="5:19" x14ac:dyDescent="0.25">
      <c r="E2288" s="16"/>
      <c r="F2288" s="16"/>
      <c r="G2288" s="17"/>
      <c r="H2288" s="18"/>
      <c r="I2288" s="26"/>
      <c r="J2288" s="19"/>
      <c r="K2288" s="18"/>
      <c r="L2288" s="18"/>
      <c r="M2288" s="18"/>
      <c r="N2288" s="18"/>
      <c r="S2288" s="18"/>
    </row>
    <row r="2289" spans="5:19" x14ac:dyDescent="0.25">
      <c r="E2289" s="16"/>
      <c r="F2289" s="16"/>
      <c r="G2289" s="17"/>
      <c r="H2289" s="18"/>
      <c r="I2289" s="26"/>
      <c r="J2289" s="19"/>
      <c r="K2289" s="18"/>
      <c r="L2289" s="18"/>
      <c r="M2289" s="18"/>
      <c r="N2289" s="18"/>
      <c r="S2289" s="18"/>
    </row>
    <row r="2290" spans="5:19" x14ac:dyDescent="0.25">
      <c r="E2290" s="16"/>
      <c r="F2290" s="16"/>
      <c r="G2290" s="17"/>
      <c r="H2290" s="18"/>
      <c r="I2290" s="26"/>
      <c r="J2290" s="19"/>
      <c r="K2290" s="18"/>
      <c r="L2290" s="18"/>
      <c r="M2290" s="18"/>
      <c r="N2290" s="18"/>
      <c r="S2290" s="18"/>
    </row>
    <row r="2291" spans="5:19" x14ac:dyDescent="0.25">
      <c r="E2291" s="16"/>
      <c r="F2291" s="16"/>
      <c r="G2291" s="17"/>
      <c r="H2291" s="18"/>
      <c r="I2291" s="26"/>
      <c r="J2291" s="19"/>
      <c r="K2291" s="18"/>
      <c r="L2291" s="18"/>
      <c r="M2291" s="18"/>
      <c r="N2291" s="18"/>
      <c r="S2291" s="18"/>
    </row>
    <row r="2292" spans="5:19" x14ac:dyDescent="0.25">
      <c r="E2292" s="16"/>
      <c r="F2292" s="16"/>
      <c r="G2292" s="17"/>
      <c r="H2292" s="18"/>
      <c r="I2292" s="26"/>
      <c r="J2292" s="19"/>
      <c r="K2292" s="18"/>
      <c r="L2292" s="18"/>
      <c r="M2292" s="18"/>
      <c r="N2292" s="18"/>
      <c r="S2292" s="18"/>
    </row>
    <row r="2293" spans="5:19" x14ac:dyDescent="0.25">
      <c r="E2293" s="16"/>
      <c r="F2293" s="16"/>
      <c r="G2293" s="17"/>
      <c r="H2293" s="18"/>
      <c r="I2293" s="26"/>
      <c r="J2293" s="19"/>
      <c r="K2293" s="18"/>
      <c r="L2293" s="18"/>
      <c r="M2293" s="18"/>
      <c r="N2293" s="18"/>
      <c r="S2293" s="18"/>
    </row>
    <row r="2294" spans="5:19" x14ac:dyDescent="0.25">
      <c r="E2294" s="16"/>
      <c r="F2294" s="16"/>
      <c r="G2294" s="17"/>
      <c r="H2294" s="18"/>
      <c r="I2294" s="26"/>
      <c r="J2294" s="19"/>
      <c r="K2294" s="18"/>
      <c r="L2294" s="18"/>
      <c r="M2294" s="18"/>
      <c r="N2294" s="18"/>
      <c r="S2294" s="18"/>
    </row>
    <row r="2295" spans="5:19" x14ac:dyDescent="0.25">
      <c r="E2295" s="16"/>
      <c r="F2295" s="16"/>
      <c r="G2295" s="17"/>
      <c r="H2295" s="18"/>
      <c r="I2295" s="26"/>
      <c r="J2295" s="19"/>
      <c r="K2295" s="18"/>
      <c r="L2295" s="18"/>
      <c r="M2295" s="18"/>
      <c r="N2295" s="18"/>
      <c r="S2295" s="18"/>
    </row>
    <row r="2296" spans="5:19" x14ac:dyDescent="0.25">
      <c r="E2296" s="16"/>
      <c r="F2296" s="16"/>
      <c r="G2296" s="17"/>
      <c r="H2296" s="18"/>
      <c r="I2296" s="26"/>
      <c r="J2296" s="19"/>
      <c r="K2296" s="18"/>
      <c r="L2296" s="18"/>
      <c r="M2296" s="18"/>
      <c r="N2296" s="18"/>
      <c r="S2296" s="18"/>
    </row>
    <row r="2297" spans="5:19" x14ac:dyDescent="0.25">
      <c r="E2297" s="16"/>
      <c r="F2297" s="16"/>
      <c r="G2297" s="17"/>
      <c r="H2297" s="18"/>
      <c r="I2297" s="26"/>
      <c r="J2297" s="19"/>
      <c r="K2297" s="18"/>
      <c r="L2297" s="18"/>
      <c r="M2297" s="18"/>
      <c r="N2297" s="18"/>
      <c r="S2297" s="18"/>
    </row>
    <row r="2298" spans="5:19" x14ac:dyDescent="0.25">
      <c r="E2298" s="16"/>
      <c r="F2298" s="16"/>
      <c r="G2298" s="17"/>
      <c r="H2298" s="18"/>
      <c r="I2298" s="26"/>
      <c r="J2298" s="19"/>
      <c r="K2298" s="18"/>
      <c r="L2298" s="18"/>
      <c r="M2298" s="18"/>
      <c r="N2298" s="18"/>
      <c r="S2298" s="18"/>
    </row>
    <row r="2299" spans="5:19" x14ac:dyDescent="0.25">
      <c r="E2299" s="16"/>
      <c r="F2299" s="16"/>
      <c r="G2299" s="17"/>
      <c r="H2299" s="18"/>
      <c r="I2299" s="26"/>
      <c r="J2299" s="19"/>
      <c r="K2299" s="18"/>
      <c r="L2299" s="18"/>
      <c r="M2299" s="18"/>
      <c r="N2299" s="18"/>
      <c r="S2299" s="18"/>
    </row>
    <row r="2300" spans="5:19" x14ac:dyDescent="0.25">
      <c r="E2300" s="16"/>
      <c r="F2300" s="16"/>
      <c r="G2300" s="17"/>
      <c r="H2300" s="18"/>
      <c r="I2300" s="26"/>
      <c r="J2300" s="19"/>
      <c r="K2300" s="18"/>
      <c r="L2300" s="18"/>
      <c r="M2300" s="18"/>
      <c r="N2300" s="18"/>
      <c r="S2300" s="18"/>
    </row>
    <row r="2301" spans="5:19" x14ac:dyDescent="0.25">
      <c r="E2301" s="16"/>
      <c r="F2301" s="16"/>
      <c r="G2301" s="17"/>
      <c r="H2301" s="18"/>
      <c r="I2301" s="26"/>
      <c r="J2301" s="19"/>
      <c r="K2301" s="18"/>
      <c r="L2301" s="18"/>
      <c r="M2301" s="18"/>
      <c r="N2301" s="18"/>
      <c r="S2301" s="18"/>
    </row>
    <row r="2302" spans="5:19" x14ac:dyDescent="0.25">
      <c r="E2302" s="16"/>
      <c r="F2302" s="16"/>
      <c r="G2302" s="17"/>
      <c r="H2302" s="18"/>
      <c r="I2302" s="26"/>
      <c r="J2302" s="19"/>
      <c r="K2302" s="18"/>
      <c r="L2302" s="18"/>
      <c r="M2302" s="18"/>
      <c r="N2302" s="18"/>
      <c r="S2302" s="18"/>
    </row>
    <row r="2303" spans="5:19" x14ac:dyDescent="0.25">
      <c r="E2303" s="16"/>
      <c r="F2303" s="16"/>
      <c r="G2303" s="17"/>
      <c r="H2303" s="18"/>
      <c r="I2303" s="26"/>
      <c r="J2303" s="19"/>
      <c r="K2303" s="18"/>
      <c r="L2303" s="18"/>
      <c r="M2303" s="18"/>
      <c r="N2303" s="18"/>
      <c r="S2303" s="18"/>
    </row>
    <row r="2304" spans="5:19" x14ac:dyDescent="0.25">
      <c r="E2304" s="16"/>
      <c r="F2304" s="16"/>
      <c r="G2304" s="17"/>
      <c r="H2304" s="18"/>
      <c r="I2304" s="26"/>
      <c r="J2304" s="19"/>
      <c r="K2304" s="18"/>
      <c r="L2304" s="18"/>
      <c r="M2304" s="18"/>
      <c r="N2304" s="18"/>
      <c r="S2304" s="18"/>
    </row>
    <row r="2305" spans="5:19" x14ac:dyDescent="0.25">
      <c r="E2305" s="16"/>
      <c r="F2305" s="16"/>
      <c r="G2305" s="17"/>
      <c r="H2305" s="18"/>
      <c r="I2305" s="26"/>
      <c r="J2305" s="19"/>
      <c r="K2305" s="18"/>
      <c r="L2305" s="18"/>
      <c r="M2305" s="18"/>
      <c r="N2305" s="18"/>
      <c r="S2305" s="18"/>
    </row>
    <row r="2306" spans="5:19" x14ac:dyDescent="0.25">
      <c r="E2306" s="16"/>
      <c r="F2306" s="16"/>
      <c r="G2306" s="17"/>
      <c r="H2306" s="18"/>
      <c r="I2306" s="26"/>
      <c r="J2306" s="19"/>
      <c r="K2306" s="18"/>
      <c r="L2306" s="18"/>
      <c r="M2306" s="18"/>
      <c r="N2306" s="18"/>
      <c r="S2306" s="18"/>
    </row>
    <row r="2307" spans="5:19" x14ac:dyDescent="0.25">
      <c r="E2307" s="16"/>
      <c r="F2307" s="16"/>
      <c r="G2307" s="17"/>
      <c r="H2307" s="18"/>
      <c r="I2307" s="26"/>
      <c r="J2307" s="19"/>
      <c r="K2307" s="18"/>
      <c r="L2307" s="18"/>
      <c r="M2307" s="18"/>
      <c r="N2307" s="18"/>
      <c r="S2307" s="18"/>
    </row>
    <row r="2308" spans="5:19" x14ac:dyDescent="0.25">
      <c r="E2308" s="16"/>
      <c r="F2308" s="16"/>
      <c r="G2308" s="17"/>
      <c r="H2308" s="18"/>
      <c r="I2308" s="26"/>
      <c r="J2308" s="19"/>
      <c r="K2308" s="18"/>
      <c r="L2308" s="18"/>
      <c r="M2308" s="18"/>
      <c r="N2308" s="18"/>
      <c r="S2308" s="18"/>
    </row>
    <row r="2309" spans="5:19" x14ac:dyDescent="0.25">
      <c r="E2309" s="16"/>
      <c r="F2309" s="16"/>
      <c r="G2309" s="17"/>
      <c r="H2309" s="18"/>
      <c r="I2309" s="26"/>
      <c r="J2309" s="19"/>
      <c r="K2309" s="18"/>
      <c r="L2309" s="18"/>
      <c r="M2309" s="18"/>
      <c r="N2309" s="18"/>
      <c r="S2309" s="18"/>
    </row>
    <row r="2310" spans="5:19" x14ac:dyDescent="0.25">
      <c r="E2310" s="16"/>
      <c r="F2310" s="16"/>
      <c r="G2310" s="17"/>
      <c r="H2310" s="18"/>
      <c r="I2310" s="26"/>
      <c r="J2310" s="19"/>
      <c r="K2310" s="18"/>
      <c r="L2310" s="18"/>
      <c r="M2310" s="18"/>
      <c r="N2310" s="18"/>
      <c r="S2310" s="18"/>
    </row>
    <row r="2311" spans="5:19" x14ac:dyDescent="0.25">
      <c r="E2311" s="16"/>
      <c r="F2311" s="16"/>
      <c r="G2311" s="17"/>
      <c r="H2311" s="18"/>
      <c r="I2311" s="26"/>
      <c r="J2311" s="19"/>
      <c r="K2311" s="18"/>
      <c r="L2311" s="18"/>
      <c r="M2311" s="18"/>
      <c r="N2311" s="18"/>
      <c r="S2311" s="18"/>
    </row>
    <row r="2312" spans="5:19" x14ac:dyDescent="0.25">
      <c r="E2312" s="16"/>
      <c r="F2312" s="16"/>
      <c r="G2312" s="17"/>
      <c r="H2312" s="18"/>
      <c r="I2312" s="26"/>
      <c r="J2312" s="19"/>
      <c r="K2312" s="18"/>
      <c r="L2312" s="18"/>
      <c r="M2312" s="18"/>
      <c r="N2312" s="18"/>
      <c r="S2312" s="18"/>
    </row>
    <row r="2313" spans="5:19" x14ac:dyDescent="0.25">
      <c r="E2313" s="16"/>
      <c r="F2313" s="16"/>
      <c r="G2313" s="17"/>
      <c r="H2313" s="18"/>
      <c r="I2313" s="26"/>
      <c r="J2313" s="19"/>
      <c r="K2313" s="18"/>
      <c r="L2313" s="18"/>
      <c r="M2313" s="18"/>
      <c r="N2313" s="18"/>
      <c r="S2313" s="18"/>
    </row>
    <row r="2314" spans="5:19" x14ac:dyDescent="0.25">
      <c r="E2314" s="16"/>
      <c r="F2314" s="16"/>
      <c r="G2314" s="17"/>
      <c r="H2314" s="18"/>
      <c r="I2314" s="26"/>
      <c r="J2314" s="19"/>
      <c r="K2314" s="18"/>
      <c r="L2314" s="18"/>
      <c r="M2314" s="18"/>
      <c r="N2314" s="18"/>
      <c r="S2314" s="18"/>
    </row>
    <row r="2315" spans="5:19" x14ac:dyDescent="0.25">
      <c r="E2315" s="16"/>
      <c r="F2315" s="16"/>
      <c r="G2315" s="17"/>
      <c r="H2315" s="18"/>
      <c r="I2315" s="26"/>
      <c r="J2315" s="19"/>
      <c r="K2315" s="18"/>
      <c r="L2315" s="18"/>
      <c r="M2315" s="18"/>
      <c r="N2315" s="18"/>
      <c r="S2315" s="18"/>
    </row>
    <row r="2316" spans="5:19" x14ac:dyDescent="0.25">
      <c r="E2316" s="16"/>
      <c r="F2316" s="16"/>
      <c r="G2316" s="17"/>
      <c r="H2316" s="18"/>
      <c r="I2316" s="26"/>
      <c r="J2316" s="19"/>
      <c r="K2316" s="18"/>
      <c r="L2316" s="18"/>
      <c r="M2316" s="18"/>
      <c r="N2316" s="18"/>
      <c r="S2316" s="18"/>
    </row>
    <row r="2317" spans="5:19" x14ac:dyDescent="0.25">
      <c r="E2317" s="16"/>
      <c r="F2317" s="16"/>
      <c r="G2317" s="17"/>
      <c r="H2317" s="18"/>
      <c r="I2317" s="26"/>
      <c r="J2317" s="19"/>
      <c r="K2317" s="18"/>
      <c r="L2317" s="18"/>
      <c r="M2317" s="18"/>
      <c r="N2317" s="18"/>
      <c r="S2317" s="18"/>
    </row>
    <row r="2318" spans="5:19" x14ac:dyDescent="0.25">
      <c r="E2318" s="16"/>
      <c r="F2318" s="16"/>
      <c r="G2318" s="17"/>
      <c r="H2318" s="18"/>
      <c r="I2318" s="26"/>
      <c r="J2318" s="19"/>
      <c r="K2318" s="18"/>
      <c r="L2318" s="18"/>
      <c r="M2318" s="18"/>
      <c r="N2318" s="18"/>
      <c r="S2318" s="18"/>
    </row>
    <row r="2319" spans="5:19" x14ac:dyDescent="0.25">
      <c r="E2319" s="16"/>
      <c r="F2319" s="16"/>
      <c r="G2319" s="17"/>
      <c r="H2319" s="18"/>
      <c r="I2319" s="26"/>
      <c r="J2319" s="19"/>
      <c r="K2319" s="18"/>
      <c r="L2319" s="18"/>
      <c r="M2319" s="18"/>
      <c r="N2319" s="18"/>
      <c r="S2319" s="18"/>
    </row>
    <row r="2320" spans="5:19" x14ac:dyDescent="0.25">
      <c r="E2320" s="16"/>
      <c r="F2320" s="16"/>
      <c r="G2320" s="17"/>
      <c r="H2320" s="18"/>
      <c r="I2320" s="26"/>
      <c r="J2320" s="19"/>
      <c r="K2320" s="18"/>
      <c r="L2320" s="18"/>
      <c r="M2320" s="18"/>
      <c r="N2320" s="18"/>
      <c r="S2320" s="18"/>
    </row>
    <row r="2321" spans="5:19" x14ac:dyDescent="0.25">
      <c r="E2321" s="16"/>
      <c r="F2321" s="16"/>
      <c r="G2321" s="17"/>
      <c r="H2321" s="18"/>
      <c r="I2321" s="26"/>
      <c r="J2321" s="19"/>
      <c r="K2321" s="18"/>
      <c r="L2321" s="18"/>
      <c r="M2321" s="18"/>
      <c r="N2321" s="18"/>
      <c r="S2321" s="18"/>
    </row>
    <row r="2322" spans="5:19" x14ac:dyDescent="0.25">
      <c r="E2322" s="16"/>
      <c r="F2322" s="16"/>
      <c r="G2322" s="17"/>
      <c r="H2322" s="18"/>
      <c r="I2322" s="26"/>
      <c r="J2322" s="19"/>
      <c r="K2322" s="18"/>
      <c r="L2322" s="18"/>
      <c r="M2322" s="18"/>
      <c r="N2322" s="18"/>
      <c r="S2322" s="18"/>
    </row>
    <row r="2323" spans="5:19" x14ac:dyDescent="0.25">
      <c r="E2323" s="16"/>
      <c r="F2323" s="16"/>
      <c r="G2323" s="17"/>
      <c r="H2323" s="18"/>
      <c r="I2323" s="26"/>
      <c r="J2323" s="19"/>
      <c r="K2323" s="18"/>
      <c r="L2323" s="18"/>
      <c r="M2323" s="18"/>
      <c r="N2323" s="18"/>
      <c r="S2323" s="18"/>
    </row>
    <row r="2324" spans="5:19" x14ac:dyDescent="0.25">
      <c r="E2324" s="16"/>
      <c r="F2324" s="16"/>
      <c r="G2324" s="17"/>
      <c r="H2324" s="18"/>
      <c r="I2324" s="26"/>
      <c r="J2324" s="19"/>
      <c r="K2324" s="18"/>
      <c r="L2324" s="18"/>
      <c r="M2324" s="18"/>
      <c r="N2324" s="18"/>
      <c r="S2324" s="18"/>
    </row>
    <row r="2325" spans="5:19" x14ac:dyDescent="0.25">
      <c r="E2325" s="16"/>
      <c r="F2325" s="16"/>
      <c r="G2325" s="17"/>
      <c r="H2325" s="18"/>
      <c r="I2325" s="26"/>
      <c r="J2325" s="19"/>
      <c r="K2325" s="18"/>
      <c r="L2325" s="18"/>
      <c r="M2325" s="18"/>
      <c r="N2325" s="18"/>
      <c r="S2325" s="18"/>
    </row>
    <row r="2326" spans="5:19" x14ac:dyDescent="0.25">
      <c r="E2326" s="16"/>
      <c r="F2326" s="16"/>
      <c r="G2326" s="17"/>
      <c r="H2326" s="18"/>
      <c r="I2326" s="26"/>
      <c r="J2326" s="19"/>
      <c r="K2326" s="18"/>
      <c r="L2326" s="18"/>
      <c r="M2326" s="18"/>
      <c r="N2326" s="18"/>
      <c r="S2326" s="18"/>
    </row>
    <row r="2327" spans="5:19" x14ac:dyDescent="0.25">
      <c r="E2327" s="16"/>
      <c r="F2327" s="16"/>
      <c r="G2327" s="17"/>
      <c r="H2327" s="18"/>
      <c r="I2327" s="26"/>
      <c r="J2327" s="19"/>
      <c r="K2327" s="18"/>
      <c r="L2327" s="18"/>
      <c r="M2327" s="18"/>
      <c r="N2327" s="18"/>
      <c r="S2327" s="18"/>
    </row>
    <row r="2328" spans="5:19" x14ac:dyDescent="0.25">
      <c r="E2328" s="16"/>
      <c r="F2328" s="16"/>
      <c r="G2328" s="17"/>
      <c r="H2328" s="18"/>
      <c r="I2328" s="26"/>
      <c r="J2328" s="19"/>
      <c r="K2328" s="18"/>
      <c r="L2328" s="18"/>
      <c r="M2328" s="18"/>
      <c r="N2328" s="18"/>
      <c r="S2328" s="18"/>
    </row>
    <row r="2329" spans="5:19" x14ac:dyDescent="0.25">
      <c r="E2329" s="16"/>
      <c r="F2329" s="16"/>
      <c r="G2329" s="17"/>
      <c r="H2329" s="18"/>
      <c r="I2329" s="26"/>
      <c r="J2329" s="19"/>
      <c r="K2329" s="18"/>
      <c r="L2329" s="18"/>
      <c r="M2329" s="18"/>
      <c r="N2329" s="18"/>
      <c r="S2329" s="18"/>
    </row>
    <row r="2330" spans="5:19" x14ac:dyDescent="0.25">
      <c r="E2330" s="16"/>
      <c r="F2330" s="16"/>
      <c r="G2330" s="17"/>
      <c r="H2330" s="18"/>
      <c r="I2330" s="26"/>
      <c r="J2330" s="19"/>
      <c r="K2330" s="18"/>
      <c r="L2330" s="18"/>
      <c r="M2330" s="18"/>
      <c r="N2330" s="18"/>
      <c r="S2330" s="18"/>
    </row>
    <row r="2331" spans="5:19" x14ac:dyDescent="0.25">
      <c r="E2331" s="16"/>
      <c r="F2331" s="16"/>
      <c r="G2331" s="17"/>
      <c r="H2331" s="18"/>
      <c r="I2331" s="26"/>
      <c r="J2331" s="19"/>
      <c r="K2331" s="18"/>
      <c r="L2331" s="18"/>
      <c r="M2331" s="18"/>
      <c r="N2331" s="18"/>
      <c r="S2331" s="18"/>
    </row>
    <row r="2332" spans="5:19" x14ac:dyDescent="0.25">
      <c r="E2332" s="16"/>
      <c r="F2332" s="16"/>
      <c r="G2332" s="17"/>
      <c r="H2332" s="18"/>
      <c r="I2332" s="26"/>
      <c r="J2332" s="19"/>
      <c r="K2332" s="18"/>
      <c r="L2332" s="18"/>
      <c r="M2332" s="18"/>
      <c r="N2332" s="18"/>
      <c r="S2332" s="18"/>
    </row>
    <row r="2333" spans="5:19" x14ac:dyDescent="0.25">
      <c r="E2333" s="16"/>
      <c r="F2333" s="16"/>
      <c r="G2333" s="17"/>
      <c r="H2333" s="18"/>
      <c r="I2333" s="26"/>
      <c r="J2333" s="19"/>
      <c r="K2333" s="18"/>
      <c r="L2333" s="18"/>
      <c r="M2333" s="18"/>
      <c r="N2333" s="18"/>
      <c r="S2333" s="18"/>
    </row>
    <row r="2334" spans="5:19" x14ac:dyDescent="0.25">
      <c r="E2334" s="16"/>
      <c r="F2334" s="16"/>
      <c r="G2334" s="17"/>
      <c r="H2334" s="18"/>
      <c r="I2334" s="26"/>
      <c r="J2334" s="19"/>
      <c r="K2334" s="18"/>
      <c r="L2334" s="18"/>
      <c r="M2334" s="18"/>
      <c r="N2334" s="18"/>
      <c r="S2334" s="18"/>
    </row>
    <row r="2335" spans="5:19" x14ac:dyDescent="0.25">
      <c r="E2335" s="16"/>
      <c r="F2335" s="16"/>
      <c r="G2335" s="17"/>
      <c r="H2335" s="18"/>
      <c r="I2335" s="26"/>
      <c r="J2335" s="19"/>
      <c r="K2335" s="18"/>
      <c r="L2335" s="18"/>
      <c r="M2335" s="18"/>
      <c r="N2335" s="18"/>
      <c r="S2335" s="18"/>
    </row>
    <row r="2336" spans="5:19" x14ac:dyDescent="0.25">
      <c r="E2336" s="16"/>
      <c r="F2336" s="16"/>
      <c r="G2336" s="17"/>
      <c r="H2336" s="18"/>
      <c r="I2336" s="26"/>
      <c r="J2336" s="19"/>
      <c r="K2336" s="18"/>
      <c r="L2336" s="18"/>
      <c r="M2336" s="18"/>
      <c r="N2336" s="18"/>
      <c r="S2336" s="18"/>
    </row>
    <row r="2337" spans="5:19" x14ac:dyDescent="0.25">
      <c r="E2337" s="16"/>
      <c r="F2337" s="16"/>
      <c r="G2337" s="17"/>
      <c r="H2337" s="18"/>
      <c r="I2337" s="26"/>
      <c r="J2337" s="19"/>
      <c r="K2337" s="18"/>
      <c r="L2337" s="18"/>
      <c r="M2337" s="18"/>
      <c r="N2337" s="18"/>
      <c r="S2337" s="18"/>
    </row>
    <row r="2338" spans="5:19" x14ac:dyDescent="0.25">
      <c r="E2338" s="16"/>
      <c r="F2338" s="16"/>
      <c r="G2338" s="17"/>
      <c r="H2338" s="18"/>
      <c r="I2338" s="26"/>
      <c r="J2338" s="19"/>
      <c r="K2338" s="18"/>
      <c r="L2338" s="18"/>
      <c r="M2338" s="18"/>
      <c r="N2338" s="18"/>
      <c r="S2338" s="18"/>
    </row>
    <row r="2339" spans="5:19" x14ac:dyDescent="0.25">
      <c r="E2339" s="16"/>
      <c r="F2339" s="16"/>
      <c r="G2339" s="17"/>
      <c r="H2339" s="18"/>
      <c r="I2339" s="26"/>
      <c r="J2339" s="19"/>
      <c r="K2339" s="18"/>
      <c r="L2339" s="18"/>
      <c r="M2339" s="18"/>
      <c r="N2339" s="18"/>
      <c r="S2339" s="18"/>
    </row>
    <row r="2340" spans="5:19" x14ac:dyDescent="0.25">
      <c r="E2340" s="16"/>
      <c r="F2340" s="16"/>
      <c r="G2340" s="17"/>
      <c r="H2340" s="18"/>
      <c r="I2340" s="26"/>
      <c r="J2340" s="19"/>
      <c r="K2340" s="18"/>
      <c r="L2340" s="18"/>
      <c r="M2340" s="18"/>
      <c r="N2340" s="18"/>
      <c r="S2340" s="18"/>
    </row>
    <row r="2341" spans="5:19" x14ac:dyDescent="0.25">
      <c r="E2341" s="16"/>
      <c r="F2341" s="16"/>
      <c r="G2341" s="17"/>
      <c r="H2341" s="18"/>
      <c r="I2341" s="26"/>
      <c r="J2341" s="19"/>
      <c r="K2341" s="18"/>
      <c r="L2341" s="18"/>
      <c r="M2341" s="18"/>
      <c r="N2341" s="18"/>
      <c r="S2341" s="18"/>
    </row>
    <row r="2342" spans="5:19" x14ac:dyDescent="0.25">
      <c r="E2342" s="16"/>
      <c r="F2342" s="16"/>
      <c r="G2342" s="17"/>
      <c r="H2342" s="18"/>
      <c r="I2342" s="26"/>
      <c r="J2342" s="19"/>
      <c r="K2342" s="18"/>
      <c r="L2342" s="18"/>
      <c r="M2342" s="18"/>
      <c r="N2342" s="18"/>
      <c r="S2342" s="18"/>
    </row>
    <row r="2343" spans="5:19" x14ac:dyDescent="0.25">
      <c r="E2343" s="16"/>
      <c r="F2343" s="16"/>
      <c r="G2343" s="17"/>
      <c r="H2343" s="18"/>
      <c r="I2343" s="26"/>
      <c r="J2343" s="19"/>
      <c r="K2343" s="18"/>
      <c r="L2343" s="18"/>
      <c r="M2343" s="18"/>
      <c r="N2343" s="18"/>
      <c r="S2343" s="18"/>
    </row>
    <row r="2344" spans="5:19" x14ac:dyDescent="0.25">
      <c r="E2344" s="16"/>
      <c r="F2344" s="16"/>
      <c r="G2344" s="17"/>
      <c r="H2344" s="18"/>
      <c r="I2344" s="26"/>
      <c r="J2344" s="19"/>
      <c r="K2344" s="18"/>
      <c r="L2344" s="18"/>
      <c r="M2344" s="18"/>
      <c r="N2344" s="18"/>
      <c r="S2344" s="18"/>
    </row>
    <row r="2345" spans="5:19" x14ac:dyDescent="0.25">
      <c r="E2345" s="16"/>
      <c r="F2345" s="16"/>
      <c r="G2345" s="17"/>
      <c r="H2345" s="18"/>
      <c r="I2345" s="26"/>
      <c r="J2345" s="19"/>
      <c r="K2345" s="18"/>
      <c r="L2345" s="18"/>
      <c r="M2345" s="18"/>
      <c r="N2345" s="18"/>
      <c r="S2345" s="18"/>
    </row>
    <row r="2346" spans="5:19" x14ac:dyDescent="0.25">
      <c r="E2346" s="16"/>
      <c r="F2346" s="16"/>
      <c r="G2346" s="17"/>
      <c r="H2346" s="18"/>
      <c r="I2346" s="26"/>
      <c r="J2346" s="19"/>
      <c r="K2346" s="18"/>
      <c r="L2346" s="18"/>
      <c r="M2346" s="18"/>
      <c r="N2346" s="18"/>
      <c r="S2346" s="18"/>
    </row>
    <row r="2347" spans="5:19" x14ac:dyDescent="0.25">
      <c r="E2347" s="16"/>
      <c r="F2347" s="16"/>
      <c r="G2347" s="17"/>
      <c r="H2347" s="18"/>
      <c r="I2347" s="26"/>
      <c r="J2347" s="19"/>
      <c r="K2347" s="18"/>
      <c r="L2347" s="18"/>
      <c r="M2347" s="18"/>
      <c r="N2347" s="18"/>
      <c r="S2347" s="18"/>
    </row>
    <row r="2348" spans="5:19" x14ac:dyDescent="0.25">
      <c r="E2348" s="16"/>
      <c r="F2348" s="16"/>
      <c r="G2348" s="17"/>
      <c r="H2348" s="18"/>
      <c r="I2348" s="26"/>
      <c r="J2348" s="19"/>
      <c r="K2348" s="18"/>
      <c r="L2348" s="18"/>
      <c r="M2348" s="18"/>
      <c r="N2348" s="18"/>
      <c r="S2348" s="18"/>
    </row>
    <row r="2349" spans="5:19" x14ac:dyDescent="0.25">
      <c r="E2349" s="16"/>
      <c r="F2349" s="16"/>
      <c r="G2349" s="17"/>
      <c r="H2349" s="18"/>
      <c r="I2349" s="26"/>
      <c r="J2349" s="19"/>
      <c r="K2349" s="18"/>
      <c r="L2349" s="18"/>
      <c r="M2349" s="18"/>
      <c r="N2349" s="18"/>
      <c r="S2349" s="18"/>
    </row>
    <row r="2350" spans="5:19" x14ac:dyDescent="0.25">
      <c r="E2350" s="16"/>
      <c r="F2350" s="16"/>
      <c r="G2350" s="17"/>
      <c r="H2350" s="18"/>
      <c r="I2350" s="26"/>
      <c r="J2350" s="19"/>
      <c r="K2350" s="18"/>
      <c r="L2350" s="18"/>
      <c r="M2350" s="18"/>
      <c r="N2350" s="18"/>
      <c r="S2350" s="18"/>
    </row>
    <row r="2351" spans="5:19" x14ac:dyDescent="0.25">
      <c r="E2351" s="16"/>
      <c r="F2351" s="16"/>
      <c r="G2351" s="17"/>
      <c r="H2351" s="18"/>
      <c r="I2351" s="26"/>
      <c r="J2351" s="19"/>
      <c r="K2351" s="18"/>
      <c r="L2351" s="18"/>
      <c r="M2351" s="18"/>
      <c r="N2351" s="18"/>
      <c r="S2351" s="18"/>
    </row>
    <row r="2352" spans="5:19" x14ac:dyDescent="0.25">
      <c r="E2352" s="16"/>
      <c r="F2352" s="16"/>
      <c r="G2352" s="17"/>
      <c r="H2352" s="18"/>
      <c r="I2352" s="26"/>
      <c r="J2352" s="19"/>
      <c r="K2352" s="18"/>
      <c r="L2352" s="18"/>
      <c r="M2352" s="18"/>
      <c r="N2352" s="18"/>
      <c r="S2352" s="18"/>
    </row>
    <row r="2353" spans="5:19" x14ac:dyDescent="0.25">
      <c r="E2353" s="16"/>
      <c r="F2353" s="16"/>
      <c r="G2353" s="17"/>
      <c r="H2353" s="18"/>
      <c r="I2353" s="26"/>
      <c r="J2353" s="19"/>
      <c r="K2353" s="18"/>
      <c r="L2353" s="18"/>
      <c r="M2353" s="18"/>
      <c r="N2353" s="18"/>
      <c r="S2353" s="18"/>
    </row>
    <row r="2354" spans="5:19" x14ac:dyDescent="0.25">
      <c r="E2354" s="16"/>
      <c r="F2354" s="16"/>
      <c r="G2354" s="17"/>
      <c r="H2354" s="18"/>
      <c r="I2354" s="26"/>
      <c r="J2354" s="19"/>
      <c r="K2354" s="18"/>
      <c r="L2354" s="18"/>
      <c r="M2354" s="18"/>
      <c r="N2354" s="18"/>
      <c r="S2354" s="18"/>
    </row>
    <row r="2355" spans="5:19" x14ac:dyDescent="0.25">
      <c r="E2355" s="16"/>
      <c r="F2355" s="16"/>
      <c r="G2355" s="17"/>
      <c r="H2355" s="18"/>
      <c r="I2355" s="26"/>
      <c r="J2355" s="19"/>
      <c r="K2355" s="18"/>
      <c r="L2355" s="18"/>
      <c r="M2355" s="18"/>
      <c r="N2355" s="18"/>
      <c r="S2355" s="18"/>
    </row>
    <row r="2356" spans="5:19" x14ac:dyDescent="0.25">
      <c r="E2356" s="16"/>
      <c r="F2356" s="16"/>
      <c r="G2356" s="17"/>
      <c r="H2356" s="18"/>
      <c r="I2356" s="26"/>
      <c r="J2356" s="19"/>
      <c r="K2356" s="18"/>
      <c r="L2356" s="18"/>
      <c r="M2356" s="18"/>
      <c r="N2356" s="18"/>
      <c r="S2356" s="18"/>
    </row>
    <row r="2357" spans="5:19" x14ac:dyDescent="0.25">
      <c r="E2357" s="16"/>
      <c r="F2357" s="16"/>
      <c r="G2357" s="17"/>
      <c r="H2357" s="18"/>
      <c r="I2357" s="26"/>
      <c r="J2357" s="19"/>
      <c r="K2357" s="18"/>
      <c r="L2357" s="18"/>
      <c r="M2357" s="18"/>
      <c r="N2357" s="18"/>
      <c r="S2357" s="18"/>
    </row>
    <row r="2358" spans="5:19" x14ac:dyDescent="0.25">
      <c r="E2358" s="16"/>
      <c r="F2358" s="16"/>
      <c r="G2358" s="17"/>
      <c r="H2358" s="18"/>
      <c r="I2358" s="26"/>
      <c r="J2358" s="19"/>
      <c r="K2358" s="18"/>
      <c r="L2358" s="18"/>
      <c r="M2358" s="18"/>
      <c r="N2358" s="18"/>
      <c r="S2358" s="18"/>
    </row>
    <row r="2359" spans="5:19" x14ac:dyDescent="0.25">
      <c r="E2359" s="16"/>
      <c r="F2359" s="16"/>
      <c r="G2359" s="17"/>
      <c r="H2359" s="18"/>
      <c r="I2359" s="26"/>
      <c r="J2359" s="19"/>
      <c r="K2359" s="18"/>
      <c r="L2359" s="18"/>
      <c r="M2359" s="18"/>
      <c r="N2359" s="18"/>
      <c r="S2359" s="18"/>
    </row>
    <row r="2360" spans="5:19" x14ac:dyDescent="0.25">
      <c r="E2360" s="16"/>
      <c r="F2360" s="16"/>
      <c r="G2360" s="17"/>
      <c r="H2360" s="18"/>
      <c r="I2360" s="26"/>
      <c r="J2360" s="19"/>
      <c r="K2360" s="18"/>
      <c r="L2360" s="18"/>
      <c r="M2360" s="18"/>
      <c r="N2360" s="18"/>
      <c r="S2360" s="18"/>
    </row>
    <row r="2361" spans="5:19" x14ac:dyDescent="0.25">
      <c r="E2361" s="16"/>
      <c r="F2361" s="16"/>
      <c r="G2361" s="17"/>
      <c r="H2361" s="18"/>
      <c r="I2361" s="26"/>
      <c r="J2361" s="19"/>
      <c r="K2361" s="18"/>
      <c r="L2361" s="18"/>
      <c r="M2361" s="18"/>
      <c r="N2361" s="18"/>
      <c r="S2361" s="18"/>
    </row>
    <row r="2362" spans="5:19" x14ac:dyDescent="0.25">
      <c r="E2362" s="16"/>
      <c r="F2362" s="16"/>
      <c r="G2362" s="17"/>
      <c r="H2362" s="18"/>
      <c r="I2362" s="26"/>
      <c r="J2362" s="19"/>
      <c r="K2362" s="18"/>
      <c r="L2362" s="18"/>
      <c r="M2362" s="18"/>
      <c r="N2362" s="18"/>
      <c r="S2362" s="18"/>
    </row>
    <row r="2363" spans="5:19" x14ac:dyDescent="0.25">
      <c r="E2363" s="16"/>
      <c r="F2363" s="16"/>
      <c r="G2363" s="17"/>
      <c r="H2363" s="18"/>
      <c r="I2363" s="26"/>
      <c r="J2363" s="19"/>
      <c r="K2363" s="18"/>
      <c r="L2363" s="18"/>
      <c r="M2363" s="18"/>
      <c r="N2363" s="18"/>
      <c r="S2363" s="18"/>
    </row>
    <row r="2364" spans="5:19" x14ac:dyDescent="0.25">
      <c r="E2364" s="16"/>
      <c r="F2364" s="16"/>
      <c r="G2364" s="17"/>
      <c r="H2364" s="18"/>
      <c r="I2364" s="26"/>
      <c r="J2364" s="19"/>
      <c r="K2364" s="18"/>
      <c r="L2364" s="18"/>
      <c r="M2364" s="18"/>
      <c r="N2364" s="18"/>
      <c r="S2364" s="18"/>
    </row>
    <row r="2365" spans="5:19" x14ac:dyDescent="0.25">
      <c r="E2365" s="16"/>
      <c r="F2365" s="16"/>
      <c r="G2365" s="17"/>
      <c r="H2365" s="18"/>
      <c r="I2365" s="26"/>
      <c r="J2365" s="19"/>
      <c r="K2365" s="18"/>
      <c r="L2365" s="18"/>
      <c r="M2365" s="18"/>
      <c r="N2365" s="18"/>
      <c r="S2365" s="18"/>
    </row>
    <row r="2366" spans="5:19" x14ac:dyDescent="0.25">
      <c r="E2366" s="16"/>
      <c r="F2366" s="16"/>
      <c r="G2366" s="17"/>
      <c r="H2366" s="18"/>
      <c r="I2366" s="26"/>
      <c r="J2366" s="19"/>
      <c r="K2366" s="18"/>
      <c r="L2366" s="18"/>
      <c r="M2366" s="18"/>
      <c r="N2366" s="18"/>
      <c r="S2366" s="18"/>
    </row>
    <row r="2367" spans="5:19" x14ac:dyDescent="0.25">
      <c r="E2367" s="16"/>
      <c r="F2367" s="16"/>
      <c r="G2367" s="17"/>
      <c r="H2367" s="18"/>
      <c r="I2367" s="26"/>
      <c r="J2367" s="19"/>
      <c r="K2367" s="18"/>
      <c r="L2367" s="18"/>
      <c r="M2367" s="18"/>
      <c r="N2367" s="18"/>
      <c r="S2367" s="18"/>
    </row>
    <row r="2368" spans="5:19" x14ac:dyDescent="0.25">
      <c r="E2368" s="16"/>
      <c r="F2368" s="16"/>
      <c r="G2368" s="17"/>
      <c r="H2368" s="18"/>
      <c r="I2368" s="26"/>
      <c r="J2368" s="19"/>
      <c r="K2368" s="18"/>
      <c r="L2368" s="18"/>
      <c r="M2368" s="18"/>
      <c r="N2368" s="18"/>
      <c r="S2368" s="18"/>
    </row>
    <row r="2369" spans="5:19" x14ac:dyDescent="0.25">
      <c r="E2369" s="16"/>
      <c r="F2369" s="16"/>
      <c r="G2369" s="17"/>
      <c r="H2369" s="18"/>
      <c r="I2369" s="26"/>
      <c r="J2369" s="19"/>
      <c r="K2369" s="18"/>
      <c r="L2369" s="18"/>
      <c r="M2369" s="18"/>
      <c r="N2369" s="18"/>
      <c r="S2369" s="18"/>
    </row>
    <row r="2370" spans="5:19" x14ac:dyDescent="0.25">
      <c r="E2370" s="16"/>
      <c r="F2370" s="16"/>
      <c r="G2370" s="17"/>
      <c r="H2370" s="18"/>
      <c r="I2370" s="26"/>
      <c r="J2370" s="19"/>
      <c r="K2370" s="18"/>
      <c r="L2370" s="18"/>
      <c r="M2370" s="18"/>
      <c r="N2370" s="18"/>
      <c r="S2370" s="18"/>
    </row>
    <row r="2371" spans="5:19" x14ac:dyDescent="0.25">
      <c r="E2371" s="16"/>
      <c r="F2371" s="16"/>
      <c r="G2371" s="17"/>
      <c r="H2371" s="18"/>
      <c r="I2371" s="26"/>
      <c r="J2371" s="19"/>
      <c r="K2371" s="18"/>
      <c r="L2371" s="18"/>
      <c r="M2371" s="18"/>
      <c r="N2371" s="18"/>
      <c r="S2371" s="18"/>
    </row>
    <row r="2372" spans="5:19" x14ac:dyDescent="0.25">
      <c r="E2372" s="16"/>
      <c r="F2372" s="16"/>
      <c r="G2372" s="17"/>
      <c r="H2372" s="18"/>
      <c r="I2372" s="26"/>
      <c r="J2372" s="19"/>
      <c r="K2372" s="18"/>
      <c r="L2372" s="18"/>
      <c r="M2372" s="18"/>
      <c r="N2372" s="18"/>
      <c r="S2372" s="18"/>
    </row>
    <row r="2373" spans="5:19" x14ac:dyDescent="0.25">
      <c r="E2373" s="16"/>
      <c r="F2373" s="16"/>
      <c r="G2373" s="17"/>
      <c r="H2373" s="18"/>
      <c r="I2373" s="26"/>
      <c r="J2373" s="19"/>
      <c r="K2373" s="18"/>
      <c r="L2373" s="18"/>
      <c r="M2373" s="18"/>
      <c r="N2373" s="18"/>
      <c r="S2373" s="18"/>
    </row>
    <row r="2374" spans="5:19" x14ac:dyDescent="0.25">
      <c r="E2374" s="16"/>
      <c r="F2374" s="16"/>
      <c r="G2374" s="17"/>
      <c r="H2374" s="18"/>
      <c r="I2374" s="26"/>
      <c r="J2374" s="19"/>
      <c r="K2374" s="18"/>
      <c r="L2374" s="18"/>
      <c r="M2374" s="18"/>
      <c r="N2374" s="18"/>
      <c r="S2374" s="18"/>
    </row>
    <row r="2375" spans="5:19" x14ac:dyDescent="0.25">
      <c r="E2375" s="16"/>
      <c r="F2375" s="16"/>
      <c r="G2375" s="17"/>
      <c r="H2375" s="18"/>
      <c r="I2375" s="26"/>
      <c r="J2375" s="19"/>
      <c r="K2375" s="18"/>
      <c r="L2375" s="18"/>
      <c r="M2375" s="18"/>
      <c r="N2375" s="18"/>
      <c r="S2375" s="18"/>
    </row>
    <row r="2376" spans="5:19" x14ac:dyDescent="0.25">
      <c r="E2376" s="16"/>
      <c r="F2376" s="16"/>
      <c r="G2376" s="17"/>
      <c r="H2376" s="18"/>
      <c r="I2376" s="26"/>
      <c r="J2376" s="19"/>
      <c r="K2376" s="18"/>
      <c r="L2376" s="18"/>
      <c r="M2376" s="18"/>
      <c r="N2376" s="18"/>
      <c r="S2376" s="18"/>
    </row>
    <row r="2377" spans="5:19" x14ac:dyDescent="0.25">
      <c r="E2377" s="16"/>
      <c r="F2377" s="16"/>
      <c r="G2377" s="17"/>
      <c r="H2377" s="18"/>
      <c r="I2377" s="26"/>
      <c r="J2377" s="19"/>
      <c r="K2377" s="18"/>
      <c r="L2377" s="18"/>
      <c r="M2377" s="18"/>
      <c r="N2377" s="18"/>
      <c r="S2377" s="18"/>
    </row>
    <row r="2378" spans="5:19" x14ac:dyDescent="0.25">
      <c r="E2378" s="16"/>
      <c r="F2378" s="16"/>
      <c r="G2378" s="17"/>
      <c r="H2378" s="18"/>
      <c r="I2378" s="26"/>
      <c r="J2378" s="19"/>
      <c r="K2378" s="18"/>
      <c r="L2378" s="18"/>
      <c r="M2378" s="18"/>
      <c r="N2378" s="18"/>
      <c r="S2378" s="18"/>
    </row>
    <row r="2379" spans="5:19" x14ac:dyDescent="0.25">
      <c r="E2379" s="16"/>
      <c r="F2379" s="16"/>
      <c r="G2379" s="17"/>
      <c r="H2379" s="18"/>
      <c r="I2379" s="26"/>
      <c r="J2379" s="19"/>
      <c r="K2379" s="18"/>
      <c r="L2379" s="18"/>
      <c r="M2379" s="18"/>
      <c r="N2379" s="18"/>
      <c r="S2379" s="18"/>
    </row>
    <row r="2380" spans="5:19" x14ac:dyDescent="0.25">
      <c r="E2380" s="16"/>
      <c r="F2380" s="16"/>
      <c r="G2380" s="17"/>
      <c r="H2380" s="18"/>
      <c r="I2380" s="26"/>
      <c r="J2380" s="19"/>
      <c r="K2380" s="18"/>
      <c r="L2380" s="18"/>
      <c r="M2380" s="18"/>
      <c r="N2380" s="18"/>
      <c r="S2380" s="18"/>
    </row>
    <row r="2381" spans="5:19" x14ac:dyDescent="0.25">
      <c r="E2381" s="16"/>
      <c r="F2381" s="16"/>
      <c r="G2381" s="17"/>
      <c r="H2381" s="18"/>
      <c r="I2381" s="26"/>
      <c r="J2381" s="19"/>
      <c r="K2381" s="18"/>
      <c r="L2381" s="18"/>
      <c r="M2381" s="18"/>
      <c r="N2381" s="18"/>
      <c r="S2381" s="18"/>
    </row>
    <row r="2382" spans="5:19" x14ac:dyDescent="0.25">
      <c r="E2382" s="16"/>
      <c r="F2382" s="16"/>
      <c r="G2382" s="17"/>
      <c r="H2382" s="18"/>
      <c r="I2382" s="26"/>
      <c r="J2382" s="19"/>
      <c r="K2382" s="18"/>
      <c r="L2382" s="18"/>
      <c r="M2382" s="18"/>
      <c r="N2382" s="18"/>
      <c r="S2382" s="18"/>
    </row>
    <row r="2383" spans="5:19" x14ac:dyDescent="0.25">
      <c r="E2383" s="16"/>
      <c r="F2383" s="16"/>
      <c r="G2383" s="17"/>
      <c r="H2383" s="18"/>
      <c r="I2383" s="26"/>
      <c r="J2383" s="19"/>
      <c r="K2383" s="18"/>
      <c r="L2383" s="18"/>
      <c r="M2383" s="18"/>
      <c r="N2383" s="18"/>
      <c r="S2383" s="18"/>
    </row>
    <row r="2384" spans="5:19" x14ac:dyDescent="0.25">
      <c r="E2384" s="16"/>
      <c r="F2384" s="16"/>
      <c r="G2384" s="17"/>
      <c r="H2384" s="18"/>
      <c r="I2384" s="26"/>
      <c r="J2384" s="19"/>
      <c r="K2384" s="18"/>
      <c r="L2384" s="18"/>
      <c r="M2384" s="18"/>
      <c r="N2384" s="18"/>
      <c r="S2384" s="18"/>
    </row>
    <row r="2385" spans="5:19" x14ac:dyDescent="0.25">
      <c r="E2385" s="16"/>
      <c r="F2385" s="16"/>
      <c r="G2385" s="17"/>
      <c r="H2385" s="18"/>
      <c r="I2385" s="26"/>
      <c r="J2385" s="19"/>
      <c r="K2385" s="18"/>
      <c r="L2385" s="18"/>
      <c r="M2385" s="18"/>
      <c r="N2385" s="18"/>
      <c r="S2385" s="18"/>
    </row>
    <row r="2386" spans="5:19" x14ac:dyDescent="0.25">
      <c r="E2386" s="16"/>
      <c r="F2386" s="16"/>
      <c r="G2386" s="17"/>
      <c r="H2386" s="18"/>
      <c r="I2386" s="26"/>
      <c r="J2386" s="19"/>
      <c r="K2386" s="18"/>
      <c r="L2386" s="18"/>
      <c r="M2386" s="18"/>
      <c r="N2386" s="18"/>
      <c r="S2386" s="18"/>
    </row>
    <row r="2387" spans="5:19" x14ac:dyDescent="0.25">
      <c r="E2387" s="16"/>
      <c r="F2387" s="16"/>
      <c r="G2387" s="17"/>
      <c r="H2387" s="18"/>
      <c r="I2387" s="26"/>
      <c r="J2387" s="19"/>
      <c r="K2387" s="18"/>
      <c r="L2387" s="18"/>
      <c r="M2387" s="18"/>
      <c r="N2387" s="18"/>
      <c r="S2387" s="18"/>
    </row>
    <row r="2388" spans="5:19" x14ac:dyDescent="0.25">
      <c r="E2388" s="16"/>
      <c r="F2388" s="16"/>
      <c r="G2388" s="17"/>
      <c r="H2388" s="18"/>
      <c r="I2388" s="26"/>
      <c r="J2388" s="19"/>
      <c r="K2388" s="18"/>
      <c r="L2388" s="18"/>
      <c r="M2388" s="18"/>
      <c r="N2388" s="18"/>
      <c r="S2388" s="18"/>
    </row>
    <row r="2389" spans="5:19" x14ac:dyDescent="0.25">
      <c r="E2389" s="16"/>
      <c r="F2389" s="16"/>
      <c r="G2389" s="17"/>
      <c r="H2389" s="18"/>
      <c r="I2389" s="26"/>
      <c r="J2389" s="19"/>
      <c r="K2389" s="18"/>
      <c r="L2389" s="18"/>
      <c r="M2389" s="18"/>
      <c r="N2389" s="18"/>
      <c r="S2389" s="18"/>
    </row>
    <row r="2390" spans="5:19" x14ac:dyDescent="0.25">
      <c r="E2390" s="16"/>
      <c r="F2390" s="16"/>
      <c r="G2390" s="17"/>
      <c r="H2390" s="18"/>
      <c r="I2390" s="26"/>
      <c r="J2390" s="19"/>
      <c r="K2390" s="18"/>
      <c r="L2390" s="18"/>
      <c r="M2390" s="18"/>
      <c r="N2390" s="18"/>
      <c r="S2390" s="18"/>
    </row>
    <row r="2391" spans="5:19" x14ac:dyDescent="0.25">
      <c r="E2391" s="16"/>
      <c r="F2391" s="16"/>
      <c r="G2391" s="17"/>
      <c r="H2391" s="18"/>
      <c r="I2391" s="26"/>
      <c r="J2391" s="19"/>
      <c r="K2391" s="18"/>
      <c r="L2391" s="18"/>
      <c r="M2391" s="18"/>
      <c r="N2391" s="18"/>
      <c r="S2391" s="18"/>
    </row>
    <row r="2392" spans="5:19" x14ac:dyDescent="0.25">
      <c r="E2392" s="16"/>
      <c r="F2392" s="16"/>
      <c r="G2392" s="17"/>
      <c r="H2392" s="18"/>
      <c r="I2392" s="26"/>
      <c r="J2392" s="19"/>
      <c r="K2392" s="18"/>
      <c r="L2392" s="18"/>
      <c r="M2392" s="18"/>
      <c r="N2392" s="18"/>
      <c r="S2392" s="18"/>
    </row>
    <row r="2393" spans="5:19" x14ac:dyDescent="0.25">
      <c r="E2393" s="16"/>
      <c r="F2393" s="16"/>
      <c r="G2393" s="17"/>
      <c r="H2393" s="18"/>
      <c r="I2393" s="26"/>
      <c r="J2393" s="19"/>
      <c r="K2393" s="18"/>
      <c r="L2393" s="18"/>
      <c r="M2393" s="18"/>
      <c r="N2393" s="18"/>
      <c r="S2393" s="18"/>
    </row>
    <row r="2394" spans="5:19" x14ac:dyDescent="0.25">
      <c r="E2394" s="16"/>
      <c r="F2394" s="16"/>
      <c r="G2394" s="17"/>
      <c r="H2394" s="18"/>
      <c r="I2394" s="26"/>
      <c r="J2394" s="19"/>
      <c r="K2394" s="18"/>
      <c r="L2394" s="18"/>
      <c r="M2394" s="18"/>
      <c r="N2394" s="18"/>
      <c r="S2394" s="18"/>
    </row>
    <row r="2395" spans="5:19" x14ac:dyDescent="0.25">
      <c r="E2395" s="16"/>
      <c r="F2395" s="16"/>
      <c r="G2395" s="17"/>
      <c r="H2395" s="18"/>
      <c r="I2395" s="26"/>
      <c r="J2395" s="19"/>
      <c r="K2395" s="18"/>
      <c r="L2395" s="18"/>
      <c r="M2395" s="18"/>
      <c r="N2395" s="18"/>
      <c r="S2395" s="18"/>
    </row>
    <row r="2396" spans="5:19" x14ac:dyDescent="0.25">
      <c r="E2396" s="16"/>
      <c r="F2396" s="16"/>
      <c r="G2396" s="17"/>
      <c r="H2396" s="18"/>
      <c r="I2396" s="26"/>
      <c r="J2396" s="19"/>
      <c r="K2396" s="18"/>
      <c r="L2396" s="18"/>
      <c r="M2396" s="18"/>
      <c r="N2396" s="18"/>
      <c r="S2396" s="18"/>
    </row>
    <row r="2397" spans="5:19" x14ac:dyDescent="0.25">
      <c r="E2397" s="16"/>
      <c r="F2397" s="16"/>
      <c r="G2397" s="17"/>
      <c r="H2397" s="18"/>
      <c r="I2397" s="26"/>
      <c r="J2397" s="19"/>
      <c r="K2397" s="18"/>
      <c r="L2397" s="18"/>
      <c r="M2397" s="18"/>
      <c r="N2397" s="18"/>
      <c r="S2397" s="18"/>
    </row>
    <row r="2398" spans="5:19" x14ac:dyDescent="0.25">
      <c r="E2398" s="16"/>
      <c r="F2398" s="16"/>
      <c r="G2398" s="17"/>
      <c r="H2398" s="18"/>
      <c r="I2398" s="26"/>
      <c r="J2398" s="19"/>
      <c r="K2398" s="18"/>
      <c r="L2398" s="18"/>
      <c r="M2398" s="18"/>
      <c r="N2398" s="18"/>
      <c r="S2398" s="18"/>
    </row>
    <row r="2399" spans="5:19" x14ac:dyDescent="0.25">
      <c r="E2399" s="16"/>
      <c r="F2399" s="16"/>
      <c r="G2399" s="17"/>
      <c r="H2399" s="18"/>
      <c r="I2399" s="26"/>
      <c r="J2399" s="19"/>
      <c r="K2399" s="18"/>
      <c r="L2399" s="18"/>
      <c r="M2399" s="18"/>
      <c r="N2399" s="18"/>
      <c r="S2399" s="18"/>
    </row>
    <row r="2400" spans="5:19" x14ac:dyDescent="0.25">
      <c r="E2400" s="16"/>
      <c r="F2400" s="16"/>
      <c r="G2400" s="17"/>
      <c r="H2400" s="18"/>
      <c r="I2400" s="26"/>
      <c r="J2400" s="19"/>
      <c r="K2400" s="18"/>
      <c r="L2400" s="18"/>
      <c r="M2400" s="18"/>
      <c r="N2400" s="18"/>
      <c r="S2400" s="18"/>
    </row>
    <row r="2401" spans="5:19" x14ac:dyDescent="0.25">
      <c r="E2401" s="16"/>
      <c r="F2401" s="16"/>
      <c r="G2401" s="17"/>
      <c r="H2401" s="18"/>
      <c r="I2401" s="26"/>
      <c r="J2401" s="19"/>
      <c r="K2401" s="18"/>
      <c r="L2401" s="18"/>
      <c r="M2401" s="18"/>
      <c r="N2401" s="18"/>
      <c r="S2401" s="18"/>
    </row>
    <row r="2402" spans="5:19" x14ac:dyDescent="0.25">
      <c r="E2402" s="16"/>
      <c r="F2402" s="16"/>
      <c r="G2402" s="17"/>
      <c r="H2402" s="18"/>
      <c r="I2402" s="26"/>
      <c r="J2402" s="19"/>
      <c r="K2402" s="18"/>
      <c r="L2402" s="18"/>
      <c r="M2402" s="18"/>
      <c r="N2402" s="18"/>
      <c r="S2402" s="18"/>
    </row>
    <row r="2403" spans="5:19" x14ac:dyDescent="0.25">
      <c r="E2403" s="16"/>
      <c r="F2403" s="16"/>
      <c r="G2403" s="17"/>
      <c r="H2403" s="18"/>
      <c r="I2403" s="26"/>
      <c r="J2403" s="19"/>
      <c r="K2403" s="18"/>
      <c r="L2403" s="18"/>
      <c r="M2403" s="18"/>
      <c r="N2403" s="18"/>
      <c r="S2403" s="18"/>
    </row>
    <row r="2404" spans="5:19" x14ac:dyDescent="0.25">
      <c r="E2404" s="16"/>
      <c r="F2404" s="16"/>
      <c r="G2404" s="17"/>
      <c r="H2404" s="18"/>
      <c r="I2404" s="26"/>
      <c r="J2404" s="19"/>
      <c r="K2404" s="18"/>
      <c r="L2404" s="18"/>
      <c r="M2404" s="18"/>
      <c r="N2404" s="18"/>
      <c r="S2404" s="18"/>
    </row>
    <row r="2405" spans="5:19" x14ac:dyDescent="0.25">
      <c r="E2405" s="16"/>
      <c r="F2405" s="16"/>
      <c r="G2405" s="17"/>
      <c r="H2405" s="18"/>
      <c r="I2405" s="26"/>
      <c r="J2405" s="19"/>
      <c r="K2405" s="18"/>
      <c r="L2405" s="18"/>
      <c r="M2405" s="18"/>
      <c r="N2405" s="18"/>
      <c r="S2405" s="18"/>
    </row>
    <row r="2406" spans="5:19" x14ac:dyDescent="0.25">
      <c r="E2406" s="16"/>
      <c r="F2406" s="16"/>
      <c r="G2406" s="17"/>
      <c r="H2406" s="18"/>
      <c r="I2406" s="26"/>
      <c r="J2406" s="19"/>
      <c r="K2406" s="18"/>
      <c r="L2406" s="18"/>
      <c r="M2406" s="18"/>
      <c r="N2406" s="18"/>
      <c r="S2406" s="18"/>
    </row>
    <row r="2407" spans="5:19" x14ac:dyDescent="0.25">
      <c r="E2407" s="16"/>
      <c r="F2407" s="16"/>
      <c r="G2407" s="17"/>
      <c r="H2407" s="18"/>
      <c r="I2407" s="26"/>
      <c r="J2407" s="19"/>
      <c r="K2407" s="18"/>
      <c r="L2407" s="18"/>
      <c r="M2407" s="18"/>
      <c r="N2407" s="18"/>
      <c r="S2407" s="18"/>
    </row>
    <row r="2408" spans="5:19" x14ac:dyDescent="0.25">
      <c r="E2408" s="16"/>
      <c r="F2408" s="16"/>
      <c r="G2408" s="17"/>
      <c r="H2408" s="18"/>
      <c r="I2408" s="26"/>
      <c r="J2408" s="19"/>
      <c r="K2408" s="18"/>
      <c r="L2408" s="18"/>
      <c r="M2408" s="18"/>
      <c r="N2408" s="18"/>
      <c r="S2408" s="18"/>
    </row>
    <row r="2409" spans="5:19" x14ac:dyDescent="0.25">
      <c r="E2409" s="16"/>
      <c r="F2409" s="16"/>
      <c r="G2409" s="17"/>
      <c r="H2409" s="18"/>
      <c r="I2409" s="26"/>
      <c r="J2409" s="19"/>
      <c r="K2409" s="18"/>
      <c r="L2409" s="18"/>
      <c r="M2409" s="18"/>
      <c r="N2409" s="18"/>
      <c r="S2409" s="18"/>
    </row>
    <row r="2410" spans="5:19" x14ac:dyDescent="0.25">
      <c r="E2410" s="16"/>
      <c r="F2410" s="16"/>
      <c r="G2410" s="17"/>
      <c r="H2410" s="18"/>
      <c r="I2410" s="26"/>
      <c r="J2410" s="19"/>
      <c r="K2410" s="18"/>
      <c r="L2410" s="18"/>
      <c r="M2410" s="18"/>
      <c r="N2410" s="18"/>
      <c r="S2410" s="18"/>
    </row>
    <row r="2411" spans="5:19" x14ac:dyDescent="0.25">
      <c r="E2411" s="16"/>
      <c r="F2411" s="16"/>
      <c r="G2411" s="17"/>
      <c r="H2411" s="18"/>
      <c r="I2411" s="26"/>
      <c r="J2411" s="19"/>
      <c r="K2411" s="18"/>
      <c r="L2411" s="18"/>
      <c r="M2411" s="18"/>
      <c r="N2411" s="18"/>
      <c r="S2411" s="18"/>
    </row>
    <row r="2412" spans="5:19" x14ac:dyDescent="0.25">
      <c r="E2412" s="16"/>
      <c r="F2412" s="16"/>
      <c r="G2412" s="17"/>
      <c r="H2412" s="18"/>
      <c r="I2412" s="26"/>
      <c r="J2412" s="19"/>
      <c r="K2412" s="18"/>
      <c r="L2412" s="18"/>
      <c r="M2412" s="18"/>
      <c r="N2412" s="18"/>
      <c r="S2412" s="18"/>
    </row>
    <row r="2413" spans="5:19" x14ac:dyDescent="0.25">
      <c r="E2413" s="16"/>
      <c r="F2413" s="16"/>
      <c r="G2413" s="17"/>
      <c r="H2413" s="18"/>
      <c r="I2413" s="26"/>
      <c r="J2413" s="19"/>
      <c r="K2413" s="18"/>
      <c r="L2413" s="18"/>
      <c r="M2413" s="18"/>
      <c r="N2413" s="18"/>
      <c r="S2413" s="18"/>
    </row>
    <row r="2414" spans="5:19" x14ac:dyDescent="0.25">
      <c r="E2414" s="16"/>
      <c r="F2414" s="16"/>
      <c r="G2414" s="17"/>
      <c r="H2414" s="18"/>
      <c r="I2414" s="26"/>
      <c r="J2414" s="19"/>
      <c r="K2414" s="18"/>
      <c r="L2414" s="18"/>
      <c r="M2414" s="18"/>
      <c r="N2414" s="18"/>
      <c r="S2414" s="18"/>
    </row>
    <row r="2415" spans="5:19" x14ac:dyDescent="0.25">
      <c r="E2415" s="16"/>
      <c r="F2415" s="16"/>
      <c r="G2415" s="17"/>
      <c r="H2415" s="18"/>
      <c r="I2415" s="26"/>
      <c r="J2415" s="19"/>
      <c r="K2415" s="18"/>
      <c r="L2415" s="18"/>
      <c r="M2415" s="18"/>
      <c r="N2415" s="18"/>
      <c r="S2415" s="18"/>
    </row>
    <row r="2416" spans="5:19" x14ac:dyDescent="0.25">
      <c r="E2416" s="16"/>
      <c r="F2416" s="16"/>
      <c r="G2416" s="17"/>
      <c r="H2416" s="18"/>
      <c r="I2416" s="26"/>
      <c r="J2416" s="19"/>
      <c r="L2416" s="18"/>
      <c r="M2416" s="18"/>
      <c r="N2416" s="18"/>
      <c r="S2416" s="18"/>
    </row>
    <row r="2417" spans="5:19" x14ac:dyDescent="0.25">
      <c r="E2417" s="16"/>
      <c r="F2417" s="16"/>
      <c r="G2417" s="17"/>
      <c r="H2417" s="18"/>
      <c r="I2417" s="26"/>
      <c r="J2417" s="19"/>
      <c r="K2417" s="18"/>
      <c r="L2417" s="18"/>
      <c r="M2417" s="18"/>
      <c r="N2417" s="18"/>
      <c r="S2417" s="18"/>
    </row>
    <row r="2418" spans="5:19" x14ac:dyDescent="0.25">
      <c r="E2418" s="16"/>
      <c r="F2418" s="16"/>
      <c r="G2418" s="17"/>
      <c r="H2418" s="18"/>
      <c r="I2418" s="26"/>
      <c r="J2418" s="19"/>
      <c r="K2418" s="18"/>
      <c r="L2418" s="18"/>
      <c r="M2418" s="18"/>
      <c r="N2418" s="18"/>
      <c r="S2418" s="18"/>
    </row>
    <row r="2419" spans="5:19" x14ac:dyDescent="0.25">
      <c r="E2419" s="16"/>
      <c r="F2419" s="16"/>
      <c r="G2419" s="17"/>
      <c r="H2419" s="18"/>
      <c r="I2419" s="26"/>
      <c r="J2419" s="19"/>
      <c r="K2419" s="18"/>
      <c r="L2419" s="18"/>
      <c r="M2419" s="18"/>
      <c r="N2419" s="18"/>
      <c r="S2419" s="18"/>
    </row>
    <row r="2420" spans="5:19" x14ac:dyDescent="0.25">
      <c r="E2420" s="16"/>
      <c r="F2420" s="16"/>
      <c r="G2420" s="17"/>
      <c r="H2420" s="18"/>
      <c r="I2420" s="26"/>
      <c r="J2420" s="19"/>
      <c r="K2420" s="18"/>
      <c r="L2420" s="18"/>
      <c r="M2420" s="18"/>
      <c r="N2420" s="18"/>
      <c r="S2420" s="18"/>
    </row>
    <row r="2421" spans="5:19" x14ac:dyDescent="0.25">
      <c r="E2421" s="16"/>
      <c r="F2421" s="16"/>
      <c r="G2421" s="17"/>
      <c r="H2421" s="18"/>
      <c r="I2421" s="26"/>
      <c r="J2421" s="19"/>
      <c r="K2421" s="18"/>
      <c r="L2421" s="18"/>
      <c r="M2421" s="18"/>
      <c r="N2421" s="18"/>
      <c r="S2421" s="18"/>
    </row>
    <row r="2422" spans="5:19" x14ac:dyDescent="0.25">
      <c r="E2422" s="16"/>
      <c r="F2422" s="16"/>
      <c r="G2422" s="17"/>
      <c r="H2422" s="18"/>
      <c r="I2422" s="26"/>
      <c r="J2422" s="19"/>
      <c r="K2422" s="18"/>
      <c r="L2422" s="18"/>
      <c r="M2422" s="18"/>
      <c r="N2422" s="18"/>
      <c r="S2422" s="18"/>
    </row>
    <row r="2423" spans="5:19" x14ac:dyDescent="0.25">
      <c r="E2423" s="16"/>
      <c r="F2423" s="16"/>
      <c r="G2423" s="17"/>
      <c r="H2423" s="18"/>
      <c r="I2423" s="26"/>
      <c r="J2423" s="19"/>
      <c r="K2423" s="18"/>
      <c r="L2423" s="18"/>
      <c r="M2423" s="18"/>
      <c r="N2423" s="18"/>
      <c r="S2423" s="18"/>
    </row>
    <row r="2424" spans="5:19" x14ac:dyDescent="0.25">
      <c r="E2424" s="16"/>
      <c r="F2424" s="16"/>
      <c r="G2424" s="17"/>
      <c r="H2424" s="18"/>
      <c r="I2424" s="26"/>
      <c r="J2424" s="19"/>
      <c r="K2424" s="18"/>
      <c r="L2424" s="18"/>
      <c r="M2424" s="18"/>
      <c r="N2424" s="18"/>
      <c r="S2424" s="18"/>
    </row>
    <row r="2425" spans="5:19" x14ac:dyDescent="0.25">
      <c r="E2425" s="16"/>
      <c r="F2425" s="16"/>
      <c r="G2425" s="17"/>
      <c r="H2425" s="18"/>
      <c r="I2425" s="26"/>
      <c r="J2425" s="19"/>
      <c r="K2425" s="18"/>
      <c r="L2425" s="18"/>
      <c r="M2425" s="18"/>
      <c r="N2425" s="18"/>
      <c r="S2425" s="18"/>
    </row>
    <row r="2426" spans="5:19" x14ac:dyDescent="0.25">
      <c r="E2426" s="16"/>
      <c r="F2426" s="16"/>
      <c r="G2426" s="17"/>
      <c r="H2426" s="18"/>
      <c r="I2426" s="26"/>
      <c r="J2426" s="19"/>
      <c r="K2426" s="18"/>
      <c r="L2426" s="18"/>
      <c r="M2426" s="18"/>
      <c r="N2426" s="18"/>
      <c r="S2426" s="18"/>
    </row>
    <row r="2427" spans="5:19" x14ac:dyDescent="0.25">
      <c r="E2427" s="16"/>
      <c r="F2427" s="16"/>
      <c r="G2427" s="17"/>
      <c r="H2427" s="18"/>
      <c r="I2427" s="26"/>
      <c r="J2427" s="19"/>
      <c r="K2427" s="18"/>
      <c r="L2427" s="18"/>
      <c r="M2427" s="18"/>
      <c r="N2427" s="18"/>
      <c r="S2427" s="18"/>
    </row>
    <row r="2428" spans="5:19" x14ac:dyDescent="0.25">
      <c r="E2428" s="16"/>
      <c r="F2428" s="16"/>
      <c r="G2428" s="17"/>
      <c r="H2428" s="18"/>
      <c r="I2428" s="26"/>
      <c r="J2428" s="19"/>
      <c r="K2428" s="18"/>
      <c r="L2428" s="18"/>
      <c r="M2428" s="18"/>
      <c r="N2428" s="18"/>
      <c r="S2428" s="18"/>
    </row>
    <row r="2429" spans="5:19" x14ac:dyDescent="0.25">
      <c r="E2429" s="16"/>
      <c r="F2429" s="16"/>
      <c r="G2429" s="17"/>
      <c r="H2429" s="18"/>
      <c r="I2429" s="26"/>
      <c r="J2429" s="19"/>
      <c r="K2429" s="18"/>
      <c r="L2429" s="18"/>
      <c r="M2429" s="18"/>
      <c r="N2429" s="18"/>
      <c r="S2429" s="18"/>
    </row>
    <row r="2430" spans="5:19" x14ac:dyDescent="0.25">
      <c r="E2430" s="16"/>
      <c r="F2430" s="16"/>
      <c r="G2430" s="17"/>
      <c r="H2430" s="18"/>
      <c r="I2430" s="26"/>
      <c r="J2430" s="19"/>
      <c r="K2430" s="18"/>
      <c r="L2430" s="18"/>
      <c r="M2430" s="18"/>
      <c r="N2430" s="18"/>
      <c r="S2430" s="18"/>
    </row>
    <row r="2431" spans="5:19" x14ac:dyDescent="0.25">
      <c r="E2431" s="16"/>
      <c r="F2431" s="16"/>
      <c r="G2431" s="17"/>
      <c r="H2431" s="18"/>
      <c r="I2431" s="26"/>
      <c r="J2431" s="19"/>
      <c r="K2431" s="18"/>
      <c r="L2431" s="18"/>
      <c r="M2431" s="18"/>
      <c r="N2431" s="18"/>
      <c r="S2431" s="18"/>
    </row>
    <row r="2432" spans="5:19" x14ac:dyDescent="0.25">
      <c r="E2432" s="16"/>
      <c r="F2432" s="16"/>
      <c r="G2432" s="17"/>
      <c r="H2432" s="18"/>
      <c r="I2432" s="26"/>
      <c r="J2432" s="19"/>
      <c r="K2432" s="18"/>
      <c r="L2432" s="18"/>
      <c r="M2432" s="18"/>
      <c r="N2432" s="18"/>
      <c r="S2432" s="18"/>
    </row>
    <row r="2433" spans="5:19" x14ac:dyDescent="0.25">
      <c r="E2433" s="16"/>
      <c r="F2433" s="16"/>
      <c r="G2433" s="17"/>
      <c r="H2433" s="18"/>
      <c r="I2433" s="26"/>
      <c r="J2433" s="19"/>
      <c r="K2433" s="18"/>
      <c r="L2433" s="18"/>
      <c r="M2433" s="18"/>
      <c r="N2433" s="18"/>
      <c r="S2433" s="18"/>
    </row>
    <row r="2434" spans="5:19" x14ac:dyDescent="0.25">
      <c r="E2434" s="16"/>
      <c r="F2434" s="16"/>
      <c r="G2434" s="17"/>
      <c r="H2434" s="18"/>
      <c r="I2434" s="26"/>
      <c r="J2434" s="19"/>
      <c r="K2434" s="18"/>
      <c r="L2434" s="18"/>
      <c r="M2434" s="18"/>
      <c r="N2434" s="18"/>
      <c r="S2434" s="18"/>
    </row>
    <row r="2435" spans="5:19" x14ac:dyDescent="0.25">
      <c r="E2435" s="16"/>
      <c r="F2435" s="16"/>
      <c r="G2435" s="17"/>
      <c r="H2435" s="18"/>
      <c r="I2435" s="26"/>
      <c r="J2435" s="19"/>
      <c r="K2435" s="18"/>
      <c r="L2435" s="18"/>
      <c r="M2435" s="18"/>
      <c r="N2435" s="18"/>
      <c r="S2435" s="18"/>
    </row>
    <row r="2436" spans="5:19" x14ac:dyDescent="0.25">
      <c r="E2436" s="16"/>
      <c r="F2436" s="16"/>
      <c r="G2436" s="17"/>
      <c r="H2436" s="18"/>
      <c r="I2436" s="26"/>
      <c r="J2436" s="19"/>
      <c r="K2436" s="18"/>
      <c r="L2436" s="18"/>
      <c r="M2436" s="18"/>
      <c r="N2436" s="18"/>
      <c r="S2436" s="18"/>
    </row>
    <row r="2437" spans="5:19" x14ac:dyDescent="0.25">
      <c r="E2437" s="16"/>
      <c r="F2437" s="16"/>
      <c r="G2437" s="17"/>
      <c r="H2437" s="18"/>
      <c r="I2437" s="26"/>
      <c r="J2437" s="19"/>
      <c r="K2437" s="18"/>
      <c r="L2437" s="18"/>
      <c r="M2437" s="18"/>
      <c r="N2437" s="18"/>
      <c r="S2437" s="18"/>
    </row>
    <row r="2438" spans="5:19" x14ac:dyDescent="0.25">
      <c r="E2438" s="16"/>
      <c r="F2438" s="16"/>
      <c r="G2438" s="17"/>
      <c r="H2438" s="18"/>
      <c r="I2438" s="26"/>
      <c r="J2438" s="19"/>
      <c r="K2438" s="18"/>
      <c r="L2438" s="18"/>
      <c r="M2438" s="18"/>
      <c r="N2438" s="18"/>
      <c r="S2438" s="18"/>
    </row>
    <row r="2439" spans="5:19" x14ac:dyDescent="0.25">
      <c r="E2439" s="16"/>
      <c r="F2439" s="16"/>
      <c r="G2439" s="17"/>
      <c r="H2439" s="18"/>
      <c r="I2439" s="26"/>
      <c r="J2439" s="19"/>
      <c r="K2439" s="18"/>
      <c r="L2439" s="18"/>
      <c r="M2439" s="18"/>
      <c r="N2439" s="18"/>
      <c r="S2439" s="18"/>
    </row>
    <row r="2440" spans="5:19" x14ac:dyDescent="0.25">
      <c r="E2440" s="16"/>
      <c r="F2440" s="16"/>
      <c r="G2440" s="17"/>
      <c r="H2440" s="18"/>
      <c r="I2440" s="26"/>
      <c r="J2440" s="19"/>
      <c r="K2440" s="18"/>
      <c r="L2440" s="18"/>
      <c r="M2440" s="18"/>
      <c r="N2440" s="18"/>
      <c r="S2440" s="18"/>
    </row>
    <row r="2441" spans="5:19" x14ac:dyDescent="0.25">
      <c r="E2441" s="16"/>
      <c r="F2441" s="16"/>
      <c r="G2441" s="17"/>
      <c r="H2441" s="18"/>
      <c r="I2441" s="26"/>
      <c r="J2441" s="19"/>
      <c r="K2441" s="18"/>
      <c r="L2441" s="18"/>
      <c r="M2441" s="18"/>
      <c r="N2441" s="18"/>
      <c r="S2441" s="18"/>
    </row>
    <row r="2442" spans="5:19" x14ac:dyDescent="0.25">
      <c r="E2442" s="16"/>
      <c r="F2442" s="16"/>
      <c r="G2442" s="17"/>
      <c r="H2442" s="18"/>
      <c r="I2442" s="26"/>
      <c r="J2442" s="19"/>
      <c r="K2442" s="18"/>
      <c r="L2442" s="18"/>
      <c r="M2442" s="18"/>
      <c r="N2442" s="18"/>
      <c r="S2442" s="18"/>
    </row>
    <row r="2443" spans="5:19" x14ac:dyDescent="0.25">
      <c r="E2443" s="16"/>
      <c r="F2443" s="16"/>
      <c r="G2443" s="17"/>
      <c r="H2443" s="18"/>
      <c r="I2443" s="26"/>
      <c r="J2443" s="19"/>
      <c r="K2443" s="18"/>
      <c r="L2443" s="18"/>
      <c r="M2443" s="18"/>
      <c r="N2443" s="18"/>
      <c r="S2443" s="18"/>
    </row>
    <row r="2444" spans="5:19" x14ac:dyDescent="0.25">
      <c r="E2444" s="16"/>
      <c r="F2444" s="16"/>
      <c r="G2444" s="17"/>
      <c r="H2444" s="18"/>
      <c r="I2444" s="26"/>
      <c r="J2444" s="19"/>
      <c r="K2444" s="18"/>
      <c r="L2444" s="18"/>
      <c r="M2444" s="18"/>
      <c r="N2444" s="18"/>
      <c r="S2444" s="18"/>
    </row>
    <row r="2445" spans="5:19" x14ac:dyDescent="0.25">
      <c r="E2445" s="16"/>
      <c r="F2445" s="16"/>
      <c r="G2445" s="17"/>
      <c r="H2445" s="18"/>
      <c r="I2445" s="26"/>
      <c r="J2445" s="19"/>
      <c r="K2445" s="18"/>
      <c r="L2445" s="18"/>
      <c r="M2445" s="18"/>
      <c r="N2445" s="18"/>
      <c r="S2445" s="18"/>
    </row>
    <row r="2446" spans="5:19" x14ac:dyDescent="0.25">
      <c r="E2446" s="16"/>
      <c r="F2446" s="16"/>
      <c r="G2446" s="17"/>
      <c r="H2446" s="18"/>
      <c r="I2446" s="26"/>
      <c r="J2446" s="19"/>
      <c r="K2446" s="18"/>
      <c r="L2446" s="18"/>
      <c r="M2446" s="18"/>
      <c r="N2446" s="18"/>
      <c r="S2446" s="18"/>
    </row>
    <row r="2447" spans="5:19" x14ac:dyDescent="0.25">
      <c r="E2447" s="16"/>
      <c r="F2447" s="16"/>
      <c r="G2447" s="17"/>
      <c r="H2447" s="18"/>
      <c r="I2447" s="26"/>
      <c r="J2447" s="19"/>
      <c r="K2447" s="18"/>
      <c r="L2447" s="18"/>
      <c r="M2447" s="18"/>
      <c r="N2447" s="18"/>
      <c r="S2447" s="18"/>
    </row>
    <row r="2448" spans="5:19" x14ac:dyDescent="0.25">
      <c r="E2448" s="16"/>
      <c r="F2448" s="16"/>
      <c r="G2448" s="17"/>
      <c r="H2448" s="18"/>
      <c r="I2448" s="26"/>
      <c r="J2448" s="19"/>
      <c r="K2448" s="18"/>
      <c r="L2448" s="18"/>
      <c r="M2448" s="18"/>
      <c r="N2448" s="18"/>
      <c r="S2448" s="18"/>
    </row>
    <row r="2449" spans="5:19" x14ac:dyDescent="0.25">
      <c r="E2449" s="16"/>
      <c r="F2449" s="16"/>
      <c r="G2449" s="17"/>
      <c r="H2449" s="18"/>
      <c r="I2449" s="26"/>
      <c r="J2449" s="19"/>
      <c r="K2449" s="18"/>
      <c r="L2449" s="18"/>
      <c r="M2449" s="18"/>
      <c r="N2449" s="18"/>
      <c r="S2449" s="18"/>
    </row>
    <row r="2450" spans="5:19" x14ac:dyDescent="0.25">
      <c r="E2450" s="16"/>
      <c r="F2450" s="16"/>
      <c r="G2450" s="17"/>
      <c r="H2450" s="18"/>
      <c r="I2450" s="26"/>
      <c r="J2450" s="19"/>
      <c r="K2450" s="18"/>
      <c r="L2450" s="18"/>
      <c r="M2450" s="18"/>
      <c r="N2450" s="18"/>
      <c r="S2450" s="18"/>
    </row>
    <row r="2451" spans="5:19" x14ac:dyDescent="0.25">
      <c r="E2451" s="16"/>
      <c r="F2451" s="16"/>
      <c r="G2451" s="17"/>
      <c r="H2451" s="18"/>
      <c r="I2451" s="26"/>
      <c r="J2451" s="19"/>
      <c r="K2451" s="18"/>
      <c r="L2451" s="18"/>
      <c r="M2451" s="18"/>
      <c r="N2451" s="18"/>
      <c r="S2451" s="18"/>
    </row>
    <row r="2452" spans="5:19" x14ac:dyDescent="0.25">
      <c r="E2452" s="16"/>
      <c r="F2452" s="16"/>
      <c r="G2452" s="17"/>
      <c r="H2452" s="18"/>
      <c r="I2452" s="26"/>
      <c r="J2452" s="19"/>
      <c r="K2452" s="18"/>
      <c r="L2452" s="18"/>
      <c r="M2452" s="18"/>
      <c r="N2452" s="18"/>
      <c r="S2452" s="18"/>
    </row>
    <row r="2453" spans="5:19" x14ac:dyDescent="0.25">
      <c r="E2453" s="16"/>
      <c r="F2453" s="16"/>
      <c r="G2453" s="17"/>
      <c r="H2453" s="18"/>
      <c r="I2453" s="26"/>
      <c r="J2453" s="19"/>
      <c r="K2453" s="18"/>
      <c r="L2453" s="18"/>
      <c r="M2453" s="18"/>
      <c r="N2453" s="18"/>
      <c r="S2453" s="18"/>
    </row>
    <row r="2454" spans="5:19" x14ac:dyDescent="0.25">
      <c r="E2454" s="16"/>
      <c r="F2454" s="16"/>
      <c r="G2454" s="17"/>
      <c r="H2454" s="18"/>
      <c r="I2454" s="26"/>
      <c r="J2454" s="19"/>
      <c r="K2454" s="18"/>
      <c r="L2454" s="18"/>
      <c r="M2454" s="18"/>
      <c r="N2454" s="18"/>
      <c r="S2454" s="18"/>
    </row>
    <row r="2455" spans="5:19" x14ac:dyDescent="0.25">
      <c r="E2455" s="16"/>
      <c r="F2455" s="16"/>
      <c r="G2455" s="17"/>
      <c r="H2455" s="18"/>
      <c r="I2455" s="26"/>
      <c r="J2455" s="19"/>
      <c r="K2455" s="18"/>
      <c r="L2455" s="18"/>
      <c r="M2455" s="18"/>
      <c r="N2455" s="18"/>
      <c r="S2455" s="18"/>
    </row>
    <row r="2456" spans="5:19" x14ac:dyDescent="0.25">
      <c r="E2456" s="16"/>
      <c r="F2456" s="16"/>
      <c r="G2456" s="17"/>
      <c r="H2456" s="18"/>
      <c r="I2456" s="26"/>
      <c r="J2456" s="19"/>
      <c r="K2456" s="18"/>
      <c r="L2456" s="18"/>
      <c r="M2456" s="18"/>
      <c r="N2456" s="18"/>
      <c r="S2456" s="18"/>
    </row>
    <row r="2457" spans="5:19" x14ac:dyDescent="0.25">
      <c r="E2457" s="16"/>
      <c r="F2457" s="16"/>
      <c r="G2457" s="17"/>
      <c r="H2457" s="18"/>
      <c r="I2457" s="26"/>
      <c r="J2457" s="19"/>
      <c r="K2457" s="18"/>
      <c r="L2457" s="18"/>
      <c r="M2457" s="18"/>
      <c r="N2457" s="18"/>
      <c r="S2457" s="18"/>
    </row>
    <row r="2458" spans="5:19" x14ac:dyDescent="0.25">
      <c r="E2458" s="16"/>
      <c r="F2458" s="16"/>
      <c r="G2458" s="17"/>
      <c r="H2458" s="18"/>
      <c r="I2458" s="26"/>
      <c r="J2458" s="19"/>
      <c r="K2458" s="18"/>
      <c r="L2458" s="18"/>
      <c r="M2458" s="18"/>
      <c r="N2458" s="18"/>
      <c r="S2458" s="18"/>
    </row>
    <row r="2459" spans="5:19" x14ac:dyDescent="0.25">
      <c r="E2459" s="16"/>
      <c r="F2459" s="16"/>
      <c r="G2459" s="17"/>
      <c r="H2459" s="18"/>
      <c r="I2459" s="26"/>
      <c r="J2459" s="19"/>
      <c r="K2459" s="18"/>
      <c r="L2459" s="18"/>
      <c r="M2459" s="18"/>
      <c r="N2459" s="18"/>
      <c r="S2459" s="18"/>
    </row>
    <row r="2460" spans="5:19" x14ac:dyDescent="0.25">
      <c r="E2460" s="16"/>
      <c r="F2460" s="16"/>
      <c r="G2460" s="17"/>
      <c r="H2460" s="18"/>
      <c r="I2460" s="26"/>
      <c r="J2460" s="19"/>
      <c r="K2460" s="18"/>
      <c r="L2460" s="18"/>
      <c r="M2460" s="18"/>
      <c r="N2460" s="18"/>
      <c r="S2460" s="18"/>
    </row>
    <row r="2461" spans="5:19" x14ac:dyDescent="0.25">
      <c r="E2461" s="16"/>
      <c r="F2461" s="16"/>
      <c r="G2461" s="17"/>
      <c r="H2461" s="18"/>
      <c r="I2461" s="26"/>
      <c r="J2461" s="19"/>
      <c r="K2461" s="18"/>
      <c r="L2461" s="18"/>
      <c r="M2461" s="18"/>
      <c r="N2461" s="18"/>
      <c r="S2461" s="18"/>
    </row>
    <row r="2462" spans="5:19" x14ac:dyDescent="0.25">
      <c r="E2462" s="16"/>
      <c r="F2462" s="16"/>
      <c r="G2462" s="17"/>
      <c r="H2462" s="18"/>
      <c r="I2462" s="26"/>
      <c r="J2462" s="19"/>
      <c r="K2462" s="18"/>
      <c r="L2462" s="18"/>
      <c r="M2462" s="18"/>
      <c r="N2462" s="18"/>
      <c r="S2462" s="18"/>
    </row>
    <row r="2463" spans="5:19" x14ac:dyDescent="0.25">
      <c r="E2463" s="16"/>
      <c r="F2463" s="16"/>
      <c r="G2463" s="17"/>
      <c r="H2463" s="18"/>
      <c r="I2463" s="26"/>
      <c r="J2463" s="19"/>
      <c r="K2463" s="18"/>
      <c r="L2463" s="18"/>
      <c r="M2463" s="18"/>
      <c r="N2463" s="18"/>
      <c r="S2463" s="18"/>
    </row>
    <row r="2464" spans="5:19" x14ac:dyDescent="0.25">
      <c r="E2464" s="16"/>
      <c r="F2464" s="16"/>
      <c r="G2464" s="17"/>
      <c r="H2464" s="18"/>
      <c r="I2464" s="26"/>
      <c r="J2464" s="19"/>
      <c r="K2464" s="18"/>
      <c r="L2464" s="18"/>
      <c r="M2464" s="18"/>
      <c r="N2464" s="18"/>
      <c r="S2464" s="18"/>
    </row>
    <row r="2465" spans="5:19" x14ac:dyDescent="0.25">
      <c r="E2465" s="16"/>
      <c r="F2465" s="16"/>
      <c r="G2465" s="17"/>
      <c r="H2465" s="18"/>
      <c r="I2465" s="26"/>
      <c r="J2465" s="19"/>
      <c r="K2465" s="18"/>
      <c r="L2465" s="18"/>
      <c r="M2465" s="18"/>
      <c r="N2465" s="18"/>
      <c r="S2465" s="18"/>
    </row>
    <row r="2466" spans="5:19" x14ac:dyDescent="0.25">
      <c r="E2466" s="16"/>
      <c r="F2466" s="16"/>
      <c r="G2466" s="17"/>
      <c r="H2466" s="18"/>
      <c r="I2466" s="26"/>
      <c r="J2466" s="19"/>
      <c r="K2466" s="18"/>
      <c r="L2466" s="18"/>
      <c r="M2466" s="18"/>
      <c r="N2466" s="18"/>
      <c r="S2466" s="18"/>
    </row>
    <row r="2467" spans="5:19" x14ac:dyDescent="0.25">
      <c r="E2467" s="16"/>
      <c r="F2467" s="16"/>
      <c r="G2467" s="17"/>
      <c r="H2467" s="18"/>
      <c r="I2467" s="26"/>
      <c r="J2467" s="19"/>
      <c r="K2467" s="18"/>
      <c r="L2467" s="18"/>
      <c r="M2467" s="18"/>
      <c r="N2467" s="18"/>
      <c r="S2467" s="18"/>
    </row>
    <row r="2468" spans="5:19" x14ac:dyDescent="0.25">
      <c r="E2468" s="16"/>
      <c r="F2468" s="16"/>
      <c r="G2468" s="17"/>
      <c r="H2468" s="18"/>
      <c r="I2468" s="26"/>
      <c r="J2468" s="19"/>
      <c r="K2468" s="18"/>
      <c r="L2468" s="18"/>
      <c r="M2468" s="18"/>
      <c r="N2468" s="18"/>
      <c r="S2468" s="18"/>
    </row>
    <row r="2469" spans="5:19" x14ac:dyDescent="0.25">
      <c r="E2469" s="16"/>
      <c r="F2469" s="16"/>
      <c r="G2469" s="17"/>
      <c r="H2469" s="18"/>
      <c r="I2469" s="26"/>
      <c r="J2469" s="19"/>
      <c r="K2469" s="18"/>
      <c r="L2469" s="18"/>
      <c r="M2469" s="18"/>
      <c r="N2469" s="18"/>
      <c r="S2469" s="18"/>
    </row>
    <row r="2470" spans="5:19" x14ac:dyDescent="0.25">
      <c r="E2470" s="16"/>
      <c r="F2470" s="16"/>
      <c r="G2470" s="17"/>
      <c r="H2470" s="18"/>
      <c r="I2470" s="26"/>
      <c r="J2470" s="19"/>
      <c r="K2470" s="18"/>
      <c r="L2470" s="18"/>
      <c r="M2470" s="18"/>
      <c r="N2470" s="18"/>
      <c r="S2470" s="18"/>
    </row>
    <row r="2471" spans="5:19" x14ac:dyDescent="0.25">
      <c r="E2471" s="16"/>
      <c r="F2471" s="16"/>
      <c r="G2471" s="17"/>
      <c r="H2471" s="18"/>
      <c r="I2471" s="26"/>
      <c r="J2471" s="19"/>
      <c r="K2471" s="18"/>
      <c r="L2471" s="18"/>
      <c r="M2471" s="18"/>
      <c r="N2471" s="18"/>
      <c r="S2471" s="18"/>
    </row>
    <row r="2472" spans="5:19" x14ac:dyDescent="0.25">
      <c r="E2472" s="16"/>
      <c r="F2472" s="16"/>
      <c r="G2472" s="17"/>
      <c r="H2472" s="18"/>
      <c r="I2472" s="26"/>
      <c r="J2472" s="19"/>
      <c r="K2472" s="18"/>
      <c r="L2472" s="18"/>
      <c r="M2472" s="18"/>
      <c r="N2472" s="18"/>
      <c r="S2472" s="18"/>
    </row>
    <row r="2473" spans="5:19" x14ac:dyDescent="0.25">
      <c r="E2473" s="16"/>
      <c r="F2473" s="16"/>
      <c r="G2473" s="17"/>
      <c r="H2473" s="18"/>
      <c r="I2473" s="26"/>
      <c r="J2473" s="19"/>
      <c r="K2473" s="18"/>
      <c r="L2473" s="18"/>
      <c r="M2473" s="18"/>
      <c r="N2473" s="18"/>
      <c r="S2473" s="18"/>
    </row>
    <row r="2474" spans="5:19" x14ac:dyDescent="0.25">
      <c r="E2474" s="16"/>
      <c r="F2474" s="16"/>
      <c r="G2474" s="17"/>
      <c r="H2474" s="18"/>
      <c r="I2474" s="26"/>
      <c r="J2474" s="19"/>
      <c r="K2474" s="18"/>
      <c r="L2474" s="18"/>
      <c r="M2474" s="18"/>
      <c r="N2474" s="18"/>
      <c r="S2474" s="18"/>
    </row>
    <row r="2475" spans="5:19" x14ac:dyDescent="0.25">
      <c r="E2475" s="16"/>
      <c r="F2475" s="16"/>
      <c r="G2475" s="17"/>
      <c r="H2475" s="18"/>
      <c r="I2475" s="26"/>
      <c r="J2475" s="19"/>
      <c r="K2475" s="18"/>
      <c r="L2475" s="18"/>
      <c r="M2475" s="18"/>
      <c r="N2475" s="18"/>
      <c r="S2475" s="18"/>
    </row>
    <row r="2476" spans="5:19" x14ac:dyDescent="0.25">
      <c r="E2476" s="16"/>
      <c r="F2476" s="16"/>
      <c r="G2476" s="17"/>
      <c r="H2476" s="18"/>
      <c r="I2476" s="26"/>
      <c r="J2476" s="19"/>
      <c r="K2476" s="18"/>
      <c r="L2476" s="18"/>
      <c r="M2476" s="18"/>
      <c r="N2476" s="18"/>
      <c r="S2476" s="18"/>
    </row>
    <row r="2477" spans="5:19" x14ac:dyDescent="0.25">
      <c r="E2477" s="16"/>
      <c r="F2477" s="16"/>
      <c r="G2477" s="17"/>
      <c r="H2477" s="18"/>
      <c r="I2477" s="26"/>
      <c r="J2477" s="19"/>
      <c r="K2477" s="18"/>
      <c r="L2477" s="18"/>
      <c r="M2477" s="18"/>
      <c r="N2477" s="18"/>
      <c r="S2477" s="18"/>
    </row>
    <row r="2478" spans="5:19" x14ac:dyDescent="0.25">
      <c r="E2478" s="16"/>
      <c r="F2478" s="16"/>
      <c r="G2478" s="17"/>
      <c r="H2478" s="18"/>
      <c r="I2478" s="26"/>
      <c r="J2478" s="19"/>
      <c r="K2478" s="18"/>
      <c r="L2478" s="18"/>
      <c r="M2478" s="18"/>
      <c r="N2478" s="18"/>
      <c r="S2478" s="18"/>
    </row>
    <row r="2479" spans="5:19" x14ac:dyDescent="0.25">
      <c r="E2479" s="16"/>
      <c r="F2479" s="16"/>
      <c r="G2479" s="17"/>
      <c r="H2479" s="18"/>
      <c r="I2479" s="26"/>
      <c r="J2479" s="19"/>
      <c r="K2479" s="18"/>
      <c r="L2479" s="18"/>
      <c r="M2479" s="18"/>
      <c r="N2479" s="18"/>
      <c r="S2479" s="18"/>
    </row>
    <row r="2480" spans="5:19" x14ac:dyDescent="0.25">
      <c r="E2480" s="16"/>
      <c r="F2480" s="16"/>
      <c r="G2480" s="17"/>
      <c r="H2480" s="18"/>
      <c r="I2480" s="26"/>
      <c r="J2480" s="19"/>
      <c r="K2480" s="18"/>
      <c r="L2480" s="18"/>
      <c r="M2480" s="18"/>
      <c r="N2480" s="18"/>
      <c r="S2480" s="18"/>
    </row>
    <row r="2481" spans="5:19" x14ac:dyDescent="0.25">
      <c r="E2481" s="16"/>
      <c r="F2481" s="16"/>
      <c r="G2481" s="17"/>
      <c r="H2481" s="18"/>
      <c r="I2481" s="26"/>
      <c r="J2481" s="19"/>
      <c r="K2481" s="18"/>
      <c r="L2481" s="18"/>
      <c r="M2481" s="18"/>
      <c r="N2481" s="18"/>
      <c r="S2481" s="18"/>
    </row>
    <row r="2482" spans="5:19" x14ac:dyDescent="0.25">
      <c r="E2482" s="16"/>
      <c r="F2482" s="16"/>
      <c r="G2482" s="17"/>
      <c r="H2482" s="18"/>
      <c r="I2482" s="26"/>
      <c r="J2482" s="19"/>
      <c r="K2482" s="18"/>
      <c r="L2482" s="18"/>
      <c r="M2482" s="18"/>
      <c r="N2482" s="18"/>
      <c r="S2482" s="18"/>
    </row>
    <row r="2483" spans="5:19" x14ac:dyDescent="0.25">
      <c r="E2483" s="16"/>
      <c r="F2483" s="16"/>
      <c r="G2483" s="17"/>
      <c r="H2483" s="18"/>
      <c r="I2483" s="26"/>
      <c r="J2483" s="19"/>
      <c r="K2483" s="18"/>
      <c r="L2483" s="18"/>
      <c r="M2483" s="18"/>
      <c r="N2483" s="18"/>
      <c r="S2483" s="18"/>
    </row>
    <row r="2484" spans="5:19" x14ac:dyDescent="0.25">
      <c r="E2484" s="16"/>
      <c r="F2484" s="16"/>
      <c r="G2484" s="17"/>
      <c r="H2484" s="18"/>
      <c r="I2484" s="26"/>
      <c r="J2484" s="19"/>
      <c r="K2484" s="18"/>
      <c r="L2484" s="18"/>
      <c r="M2484" s="18"/>
      <c r="N2484" s="18"/>
      <c r="S2484" s="18"/>
    </row>
    <row r="2485" spans="5:19" x14ac:dyDescent="0.25">
      <c r="E2485" s="16"/>
      <c r="F2485" s="16"/>
      <c r="G2485" s="17"/>
      <c r="H2485" s="18"/>
      <c r="I2485" s="26"/>
      <c r="J2485" s="19"/>
      <c r="K2485" s="18"/>
      <c r="L2485" s="18"/>
      <c r="M2485" s="18"/>
      <c r="N2485" s="18"/>
      <c r="S2485" s="18"/>
    </row>
    <row r="2486" spans="5:19" x14ac:dyDescent="0.25">
      <c r="E2486" s="16"/>
      <c r="F2486" s="16"/>
      <c r="G2486" s="17"/>
      <c r="H2486" s="18"/>
      <c r="I2486" s="26"/>
      <c r="J2486" s="19"/>
      <c r="K2486" s="18"/>
      <c r="L2486" s="18"/>
      <c r="M2486" s="18"/>
      <c r="N2486" s="18"/>
      <c r="S2486" s="18"/>
    </row>
    <row r="2487" spans="5:19" x14ac:dyDescent="0.25">
      <c r="E2487" s="16"/>
      <c r="F2487" s="16"/>
      <c r="G2487" s="17"/>
      <c r="H2487" s="18"/>
      <c r="I2487" s="26"/>
      <c r="J2487" s="19"/>
      <c r="K2487" s="18"/>
      <c r="L2487" s="18"/>
      <c r="M2487" s="18"/>
      <c r="N2487" s="18"/>
      <c r="S2487" s="18"/>
    </row>
    <row r="2488" spans="5:19" x14ac:dyDescent="0.25">
      <c r="E2488" s="16"/>
      <c r="F2488" s="16"/>
      <c r="G2488" s="17"/>
      <c r="H2488" s="18"/>
      <c r="I2488" s="26"/>
      <c r="J2488" s="19"/>
      <c r="K2488" s="18"/>
      <c r="L2488" s="18"/>
      <c r="M2488" s="18"/>
      <c r="N2488" s="18"/>
      <c r="S2488" s="18"/>
    </row>
    <row r="2489" spans="5:19" x14ac:dyDescent="0.25">
      <c r="E2489" s="16"/>
      <c r="F2489" s="16"/>
      <c r="G2489" s="17"/>
      <c r="H2489" s="18"/>
      <c r="I2489" s="26"/>
      <c r="J2489" s="19"/>
      <c r="K2489" s="18"/>
      <c r="L2489" s="18"/>
      <c r="M2489" s="18"/>
      <c r="N2489" s="18"/>
      <c r="S2489" s="18"/>
    </row>
    <row r="2490" spans="5:19" x14ac:dyDescent="0.25">
      <c r="E2490" s="16"/>
      <c r="F2490" s="16"/>
      <c r="G2490" s="17"/>
      <c r="H2490" s="18"/>
      <c r="I2490" s="26"/>
      <c r="J2490" s="19"/>
      <c r="K2490" s="18"/>
      <c r="L2490" s="18"/>
      <c r="M2490" s="18"/>
      <c r="N2490" s="18"/>
      <c r="S2490" s="18"/>
    </row>
    <row r="2491" spans="5:19" x14ac:dyDescent="0.25">
      <c r="E2491" s="16"/>
      <c r="F2491" s="16"/>
      <c r="G2491" s="17"/>
      <c r="H2491" s="18"/>
      <c r="I2491" s="26"/>
      <c r="J2491" s="19"/>
      <c r="K2491" s="18"/>
      <c r="L2491" s="18"/>
      <c r="M2491" s="18"/>
      <c r="N2491" s="18"/>
      <c r="S2491" s="18"/>
    </row>
    <row r="2492" spans="5:19" x14ac:dyDescent="0.25">
      <c r="E2492" s="16"/>
      <c r="F2492" s="16"/>
      <c r="G2492" s="17"/>
      <c r="H2492" s="18"/>
      <c r="I2492" s="26"/>
      <c r="J2492" s="19"/>
      <c r="K2492" s="18"/>
      <c r="L2492" s="18"/>
      <c r="M2492" s="18"/>
      <c r="N2492" s="18"/>
      <c r="S2492" s="18"/>
    </row>
    <row r="2493" spans="5:19" x14ac:dyDescent="0.25">
      <c r="E2493" s="16"/>
      <c r="F2493" s="16"/>
      <c r="G2493" s="17"/>
      <c r="H2493" s="18"/>
      <c r="I2493" s="26"/>
      <c r="J2493" s="19"/>
      <c r="K2493" s="18"/>
      <c r="L2493" s="18"/>
      <c r="M2493" s="18"/>
      <c r="N2493" s="18"/>
      <c r="S2493" s="18"/>
    </row>
    <row r="2494" spans="5:19" x14ac:dyDescent="0.25">
      <c r="E2494" s="16"/>
      <c r="F2494" s="16"/>
      <c r="G2494" s="17"/>
      <c r="H2494" s="18"/>
      <c r="I2494" s="26"/>
      <c r="J2494" s="19"/>
      <c r="K2494" s="18"/>
      <c r="L2494" s="18"/>
      <c r="M2494" s="18"/>
      <c r="N2494" s="18"/>
      <c r="S2494" s="18"/>
    </row>
    <row r="2495" spans="5:19" x14ac:dyDescent="0.25">
      <c r="E2495" s="16"/>
      <c r="F2495" s="16"/>
      <c r="G2495" s="17"/>
      <c r="H2495" s="18"/>
      <c r="I2495" s="26"/>
      <c r="J2495" s="19"/>
      <c r="K2495" s="18"/>
      <c r="L2495" s="18"/>
      <c r="M2495" s="18"/>
      <c r="N2495" s="18"/>
      <c r="S2495" s="18"/>
    </row>
    <row r="2496" spans="5:19" x14ac:dyDescent="0.25">
      <c r="E2496" s="16"/>
      <c r="F2496" s="16"/>
      <c r="G2496" s="17"/>
      <c r="H2496" s="18"/>
      <c r="I2496" s="26"/>
      <c r="J2496" s="19"/>
      <c r="K2496" s="18"/>
      <c r="L2496" s="18"/>
      <c r="M2496" s="18"/>
      <c r="N2496" s="18"/>
      <c r="S2496" s="18"/>
    </row>
    <row r="2497" spans="5:19" x14ac:dyDescent="0.25">
      <c r="E2497" s="16"/>
      <c r="F2497" s="16"/>
      <c r="G2497" s="17"/>
      <c r="H2497" s="18"/>
      <c r="I2497" s="26"/>
      <c r="J2497" s="19"/>
      <c r="K2497" s="18"/>
      <c r="L2497" s="18"/>
      <c r="M2497" s="18"/>
      <c r="N2497" s="18"/>
      <c r="S2497" s="18"/>
    </row>
    <row r="2498" spans="5:19" x14ac:dyDescent="0.25">
      <c r="E2498" s="16"/>
      <c r="F2498" s="16"/>
      <c r="G2498" s="17"/>
      <c r="H2498" s="18"/>
      <c r="I2498" s="26"/>
      <c r="J2498" s="19"/>
      <c r="K2498" s="18"/>
      <c r="L2498" s="18"/>
      <c r="M2498" s="18"/>
      <c r="N2498" s="18"/>
      <c r="Q2498" s="18"/>
      <c r="S2498" s="18"/>
    </row>
    <row r="2499" spans="5:19" x14ac:dyDescent="0.25">
      <c r="E2499" s="16"/>
      <c r="F2499" s="16"/>
      <c r="G2499" s="17"/>
      <c r="H2499" s="18"/>
      <c r="I2499" s="26"/>
      <c r="J2499" s="19"/>
      <c r="K2499" s="18"/>
      <c r="L2499" s="18"/>
      <c r="M2499" s="18"/>
      <c r="N2499" s="18"/>
      <c r="S2499" s="18"/>
    </row>
    <row r="2500" spans="5:19" x14ac:dyDescent="0.25">
      <c r="E2500" s="16"/>
      <c r="F2500" s="16"/>
      <c r="G2500" s="17"/>
      <c r="H2500" s="18"/>
      <c r="I2500" s="26"/>
      <c r="J2500" s="19"/>
      <c r="K2500" s="18"/>
      <c r="L2500" s="18"/>
      <c r="M2500" s="18"/>
      <c r="N2500" s="18"/>
      <c r="S2500" s="18"/>
    </row>
    <row r="2501" spans="5:19" x14ac:dyDescent="0.25">
      <c r="E2501" s="16"/>
      <c r="F2501" s="16"/>
      <c r="G2501" s="17"/>
      <c r="H2501" s="18"/>
      <c r="I2501" s="26"/>
      <c r="J2501" s="19"/>
      <c r="K2501" s="18"/>
      <c r="L2501" s="18"/>
      <c r="M2501" s="18"/>
      <c r="N2501" s="18"/>
      <c r="S2501" s="18"/>
    </row>
    <row r="2502" spans="5:19" x14ac:dyDescent="0.25">
      <c r="E2502" s="16"/>
      <c r="F2502" s="16"/>
      <c r="G2502" s="17"/>
      <c r="H2502" s="18"/>
      <c r="I2502" s="26"/>
      <c r="J2502" s="19"/>
      <c r="K2502" s="18"/>
      <c r="L2502" s="18"/>
      <c r="M2502" s="18"/>
      <c r="N2502" s="18"/>
      <c r="S2502" s="18"/>
    </row>
    <row r="2503" spans="5:19" x14ac:dyDescent="0.25">
      <c r="E2503" s="16"/>
      <c r="F2503" s="16"/>
      <c r="G2503" s="17"/>
      <c r="H2503" s="18"/>
      <c r="I2503" s="26"/>
      <c r="J2503" s="19"/>
      <c r="K2503" s="18"/>
      <c r="L2503" s="18"/>
      <c r="M2503" s="18"/>
      <c r="N2503" s="18"/>
      <c r="S2503" s="18"/>
    </row>
    <row r="2504" spans="5:19" x14ac:dyDescent="0.25">
      <c r="E2504" s="16"/>
      <c r="F2504" s="16"/>
      <c r="G2504" s="17"/>
      <c r="H2504" s="18"/>
      <c r="I2504" s="26"/>
      <c r="J2504" s="19"/>
      <c r="K2504" s="18"/>
      <c r="L2504" s="18"/>
      <c r="M2504" s="18"/>
      <c r="N2504" s="18"/>
      <c r="S2504" s="18"/>
    </row>
    <row r="2505" spans="5:19" x14ac:dyDescent="0.25">
      <c r="E2505" s="16"/>
      <c r="F2505" s="16"/>
      <c r="G2505" s="17"/>
      <c r="H2505" s="18"/>
      <c r="I2505" s="26"/>
      <c r="J2505" s="19"/>
      <c r="K2505" s="18"/>
      <c r="L2505" s="18"/>
      <c r="M2505" s="18"/>
      <c r="N2505" s="18"/>
      <c r="S2505" s="18"/>
    </row>
    <row r="2506" spans="5:19" x14ac:dyDescent="0.25">
      <c r="E2506" s="16"/>
      <c r="F2506" s="16"/>
      <c r="G2506" s="17"/>
      <c r="H2506" s="18"/>
      <c r="I2506" s="26"/>
      <c r="J2506" s="19"/>
      <c r="K2506" s="18"/>
      <c r="L2506" s="18"/>
      <c r="M2506" s="18"/>
      <c r="N2506" s="18"/>
      <c r="S2506" s="18"/>
    </row>
    <row r="2507" spans="5:19" x14ac:dyDescent="0.25">
      <c r="E2507" s="16"/>
      <c r="F2507" s="16"/>
      <c r="G2507" s="17"/>
      <c r="H2507" s="18"/>
      <c r="I2507" s="26"/>
      <c r="J2507" s="19"/>
      <c r="K2507" s="18"/>
      <c r="L2507" s="18"/>
      <c r="M2507" s="18"/>
      <c r="N2507" s="18"/>
      <c r="S2507" s="18"/>
    </row>
    <row r="2508" spans="5:19" x14ac:dyDescent="0.25">
      <c r="E2508" s="16"/>
      <c r="F2508" s="16"/>
      <c r="G2508" s="17"/>
      <c r="H2508" s="18"/>
      <c r="I2508" s="26"/>
      <c r="J2508" s="19"/>
      <c r="K2508" s="18"/>
      <c r="L2508" s="18"/>
      <c r="M2508" s="18"/>
      <c r="N2508" s="18"/>
      <c r="S2508" s="18"/>
    </row>
    <row r="2509" spans="5:19" x14ac:dyDescent="0.25">
      <c r="E2509" s="16"/>
      <c r="F2509" s="16"/>
      <c r="G2509" s="17"/>
      <c r="H2509" s="18"/>
      <c r="I2509" s="26"/>
      <c r="J2509" s="19"/>
      <c r="K2509" s="18"/>
      <c r="L2509" s="18"/>
      <c r="M2509" s="18"/>
      <c r="N2509" s="18"/>
      <c r="S2509" s="18"/>
    </row>
    <row r="2510" spans="5:19" x14ac:dyDescent="0.25">
      <c r="E2510" s="16"/>
      <c r="F2510" s="16"/>
      <c r="G2510" s="17"/>
      <c r="H2510" s="18"/>
      <c r="I2510" s="26"/>
      <c r="J2510" s="19"/>
      <c r="K2510" s="18"/>
      <c r="L2510" s="18"/>
      <c r="M2510" s="18"/>
      <c r="N2510" s="18"/>
      <c r="S2510" s="18"/>
    </row>
    <row r="2511" spans="5:19" x14ac:dyDescent="0.25">
      <c r="E2511" s="16"/>
      <c r="F2511" s="16"/>
      <c r="G2511" s="17"/>
      <c r="H2511" s="18"/>
      <c r="I2511" s="26"/>
      <c r="J2511" s="19"/>
      <c r="K2511" s="18"/>
      <c r="L2511" s="18"/>
      <c r="M2511" s="18"/>
      <c r="N2511" s="18"/>
      <c r="S2511" s="18"/>
    </row>
    <row r="2512" spans="5:19" x14ac:dyDescent="0.25">
      <c r="E2512" s="16"/>
      <c r="F2512" s="16"/>
      <c r="G2512" s="17"/>
      <c r="H2512" s="18"/>
      <c r="I2512" s="26"/>
      <c r="J2512" s="19"/>
      <c r="K2512" s="18"/>
      <c r="L2512" s="18"/>
      <c r="M2512" s="18"/>
      <c r="N2512" s="18"/>
      <c r="S2512" s="18"/>
    </row>
    <row r="2513" spans="5:19" x14ac:dyDescent="0.25">
      <c r="E2513" s="16"/>
      <c r="F2513" s="16"/>
      <c r="G2513" s="17"/>
      <c r="H2513" s="18"/>
      <c r="I2513" s="26"/>
      <c r="J2513" s="19"/>
      <c r="K2513" s="18"/>
      <c r="L2513" s="18"/>
      <c r="M2513" s="18"/>
      <c r="N2513" s="18"/>
      <c r="S2513" s="18"/>
    </row>
    <row r="2514" spans="5:19" x14ac:dyDescent="0.25">
      <c r="E2514" s="16"/>
      <c r="F2514" s="16"/>
      <c r="G2514" s="17"/>
      <c r="H2514" s="18"/>
      <c r="I2514" s="26"/>
      <c r="J2514" s="19"/>
      <c r="K2514" s="18"/>
      <c r="L2514" s="18"/>
      <c r="M2514" s="18"/>
      <c r="N2514" s="18"/>
      <c r="S2514" s="18"/>
    </row>
    <row r="2515" spans="5:19" x14ac:dyDescent="0.25">
      <c r="E2515" s="16"/>
      <c r="F2515" s="16"/>
      <c r="G2515" s="17"/>
      <c r="H2515" s="18"/>
      <c r="I2515" s="26"/>
      <c r="J2515" s="19"/>
      <c r="K2515" s="18"/>
      <c r="L2515" s="18"/>
      <c r="M2515" s="18"/>
      <c r="N2515" s="18"/>
      <c r="S2515" s="18"/>
    </row>
    <row r="2516" spans="5:19" x14ac:dyDescent="0.25">
      <c r="E2516" s="16"/>
      <c r="F2516" s="16"/>
      <c r="G2516" s="17"/>
      <c r="H2516" s="18"/>
      <c r="I2516" s="26"/>
      <c r="J2516" s="19"/>
      <c r="K2516" s="18"/>
      <c r="L2516" s="18"/>
      <c r="M2516" s="18"/>
      <c r="N2516" s="18"/>
      <c r="S2516" s="18"/>
    </row>
    <row r="2517" spans="5:19" x14ac:dyDescent="0.25">
      <c r="E2517" s="16"/>
      <c r="F2517" s="16"/>
      <c r="G2517" s="17"/>
      <c r="H2517" s="18"/>
      <c r="I2517" s="26"/>
      <c r="J2517" s="19"/>
      <c r="K2517" s="18"/>
      <c r="L2517" s="18"/>
      <c r="M2517" s="18"/>
      <c r="N2517" s="18"/>
      <c r="S2517" s="18"/>
    </row>
    <row r="2518" spans="5:19" x14ac:dyDescent="0.25">
      <c r="E2518" s="16"/>
      <c r="F2518" s="16"/>
      <c r="G2518" s="17"/>
      <c r="H2518" s="18"/>
      <c r="I2518" s="26"/>
      <c r="J2518" s="19"/>
      <c r="K2518" s="18"/>
      <c r="L2518" s="18"/>
      <c r="M2518" s="18"/>
      <c r="N2518" s="18"/>
      <c r="S2518" s="18"/>
    </row>
    <row r="2519" spans="5:19" x14ac:dyDescent="0.25">
      <c r="E2519" s="16"/>
      <c r="F2519" s="16"/>
      <c r="G2519" s="17"/>
      <c r="H2519" s="18"/>
      <c r="I2519" s="26"/>
      <c r="J2519" s="19"/>
      <c r="K2519" s="18"/>
      <c r="L2519" s="18"/>
      <c r="M2519" s="18"/>
      <c r="N2519" s="18"/>
      <c r="Q2519" s="18"/>
      <c r="S2519" s="18"/>
    </row>
    <row r="2520" spans="5:19" x14ac:dyDescent="0.25">
      <c r="E2520" s="16"/>
      <c r="F2520" s="16"/>
      <c r="G2520" s="17"/>
      <c r="H2520" s="18"/>
      <c r="I2520" s="26"/>
      <c r="J2520" s="19"/>
      <c r="K2520" s="18"/>
      <c r="L2520" s="18"/>
      <c r="M2520" s="18"/>
      <c r="N2520" s="18"/>
      <c r="S2520" s="18"/>
    </row>
    <row r="2521" spans="5:19" x14ac:dyDescent="0.25">
      <c r="E2521" s="16"/>
      <c r="F2521" s="16"/>
      <c r="G2521" s="17"/>
      <c r="H2521" s="18"/>
      <c r="I2521" s="26"/>
      <c r="J2521" s="19"/>
      <c r="K2521" s="18"/>
      <c r="L2521" s="18"/>
      <c r="M2521" s="18"/>
      <c r="N2521" s="18"/>
      <c r="S2521" s="18"/>
    </row>
    <row r="2522" spans="5:19" x14ac:dyDescent="0.25">
      <c r="E2522" s="16"/>
      <c r="F2522" s="16"/>
      <c r="G2522" s="17"/>
      <c r="H2522" s="18"/>
      <c r="I2522" s="26"/>
      <c r="J2522" s="19"/>
      <c r="K2522" s="18"/>
      <c r="L2522" s="18"/>
      <c r="M2522" s="18"/>
      <c r="N2522" s="18"/>
      <c r="S2522" s="18"/>
    </row>
    <row r="2523" spans="5:19" x14ac:dyDescent="0.25">
      <c r="E2523" s="16"/>
      <c r="F2523" s="16"/>
      <c r="G2523" s="17"/>
      <c r="H2523" s="18"/>
      <c r="I2523" s="26"/>
      <c r="J2523" s="19"/>
      <c r="K2523" s="18"/>
      <c r="L2523" s="18"/>
      <c r="M2523" s="18"/>
      <c r="N2523" s="18"/>
      <c r="S2523" s="18"/>
    </row>
    <row r="2524" spans="5:19" x14ac:dyDescent="0.25">
      <c r="E2524" s="16"/>
      <c r="F2524" s="16"/>
      <c r="G2524" s="17"/>
      <c r="H2524" s="18"/>
      <c r="I2524" s="26"/>
      <c r="J2524" s="19"/>
      <c r="K2524" s="18"/>
      <c r="L2524" s="18"/>
      <c r="M2524" s="18"/>
      <c r="N2524" s="18"/>
      <c r="S2524" s="18"/>
    </row>
    <row r="2525" spans="5:19" x14ac:dyDescent="0.25">
      <c r="E2525" s="16"/>
      <c r="F2525" s="16"/>
      <c r="G2525" s="17"/>
      <c r="H2525" s="18"/>
      <c r="I2525" s="26"/>
      <c r="J2525" s="19"/>
      <c r="K2525" s="18"/>
      <c r="L2525" s="18"/>
      <c r="M2525" s="18"/>
      <c r="N2525" s="18"/>
      <c r="S2525" s="18"/>
    </row>
    <row r="2526" spans="5:19" x14ac:dyDescent="0.25">
      <c r="E2526" s="16"/>
      <c r="F2526" s="16"/>
      <c r="G2526" s="17"/>
      <c r="H2526" s="18"/>
      <c r="I2526" s="26"/>
      <c r="J2526" s="19"/>
      <c r="K2526" s="18"/>
      <c r="L2526" s="18"/>
      <c r="M2526" s="18"/>
      <c r="N2526" s="18"/>
      <c r="S2526" s="18"/>
    </row>
    <row r="2527" spans="5:19" x14ac:dyDescent="0.25">
      <c r="E2527" s="16"/>
      <c r="F2527" s="16"/>
      <c r="G2527" s="17"/>
      <c r="H2527" s="18"/>
      <c r="I2527" s="26"/>
      <c r="J2527" s="19"/>
      <c r="K2527" s="18"/>
      <c r="L2527" s="18"/>
      <c r="M2527" s="18"/>
      <c r="N2527" s="18"/>
      <c r="S2527" s="18"/>
    </row>
    <row r="2528" spans="5:19" x14ac:dyDescent="0.25">
      <c r="E2528" s="16"/>
      <c r="F2528" s="16"/>
      <c r="G2528" s="17"/>
      <c r="H2528" s="18"/>
      <c r="I2528" s="26"/>
      <c r="J2528" s="19"/>
      <c r="K2528" s="18"/>
      <c r="L2528" s="18"/>
      <c r="M2528" s="18"/>
      <c r="N2528" s="18"/>
      <c r="S2528" s="18"/>
    </row>
    <row r="2529" spans="5:19" x14ac:dyDescent="0.25">
      <c r="E2529" s="16"/>
      <c r="F2529" s="16"/>
      <c r="G2529" s="17"/>
      <c r="H2529" s="18"/>
      <c r="I2529" s="26"/>
      <c r="J2529" s="19"/>
      <c r="K2529" s="18"/>
      <c r="L2529" s="18"/>
      <c r="M2529" s="18"/>
      <c r="N2529" s="18"/>
      <c r="S2529" s="18"/>
    </row>
    <row r="2530" spans="5:19" x14ac:dyDescent="0.25">
      <c r="E2530" s="16"/>
      <c r="F2530" s="16"/>
      <c r="G2530" s="17"/>
      <c r="H2530" s="18"/>
      <c r="I2530" s="26"/>
      <c r="J2530" s="19"/>
      <c r="K2530" s="18"/>
      <c r="L2530" s="18"/>
      <c r="M2530" s="18"/>
      <c r="N2530" s="18"/>
      <c r="S2530" s="18"/>
    </row>
    <row r="2531" spans="5:19" x14ac:dyDescent="0.25">
      <c r="E2531" s="16"/>
      <c r="F2531" s="16"/>
      <c r="G2531" s="17"/>
      <c r="H2531" s="18"/>
      <c r="I2531" s="26"/>
      <c r="J2531" s="19"/>
      <c r="K2531" s="18"/>
      <c r="L2531" s="18"/>
      <c r="M2531" s="18"/>
      <c r="N2531" s="18"/>
      <c r="S2531" s="18"/>
    </row>
    <row r="2532" spans="5:19" x14ac:dyDescent="0.25">
      <c r="E2532" s="16"/>
      <c r="F2532" s="16"/>
      <c r="G2532" s="17"/>
      <c r="H2532" s="18"/>
      <c r="I2532" s="26"/>
      <c r="J2532" s="19"/>
      <c r="K2532" s="18"/>
      <c r="L2532" s="18"/>
      <c r="M2532" s="18"/>
      <c r="N2532" s="18"/>
      <c r="S2532" s="18"/>
    </row>
    <row r="2533" spans="5:19" x14ac:dyDescent="0.25">
      <c r="E2533" s="16"/>
      <c r="F2533" s="16"/>
      <c r="G2533" s="17"/>
      <c r="H2533" s="18"/>
      <c r="I2533" s="26"/>
      <c r="J2533" s="19"/>
      <c r="K2533" s="18"/>
      <c r="L2533" s="18"/>
      <c r="M2533" s="18"/>
      <c r="N2533" s="18"/>
      <c r="S2533" s="18"/>
    </row>
    <row r="2534" spans="5:19" x14ac:dyDescent="0.25">
      <c r="E2534" s="16"/>
      <c r="F2534" s="16"/>
      <c r="G2534" s="17"/>
      <c r="H2534" s="18"/>
      <c r="I2534" s="26"/>
      <c r="J2534" s="19"/>
      <c r="K2534" s="18"/>
      <c r="L2534" s="18"/>
      <c r="M2534" s="18"/>
      <c r="N2534" s="18"/>
      <c r="S2534" s="18"/>
    </row>
    <row r="2535" spans="5:19" x14ac:dyDescent="0.25">
      <c r="E2535" s="16"/>
      <c r="F2535" s="16"/>
      <c r="G2535" s="17"/>
      <c r="H2535" s="18"/>
      <c r="I2535" s="26"/>
      <c r="J2535" s="19"/>
      <c r="K2535" s="18"/>
      <c r="L2535" s="18"/>
      <c r="M2535" s="18"/>
      <c r="N2535" s="18"/>
      <c r="S2535" s="18"/>
    </row>
    <row r="2536" spans="5:19" x14ac:dyDescent="0.25">
      <c r="E2536" s="16"/>
      <c r="F2536" s="16"/>
      <c r="G2536" s="17"/>
      <c r="H2536" s="18"/>
      <c r="I2536" s="26"/>
      <c r="J2536" s="19"/>
      <c r="K2536" s="18"/>
      <c r="L2536" s="18"/>
      <c r="M2536" s="18"/>
      <c r="N2536" s="18"/>
      <c r="S2536" s="18"/>
    </row>
    <row r="2537" spans="5:19" x14ac:dyDescent="0.25">
      <c r="E2537" s="16"/>
      <c r="F2537" s="16"/>
      <c r="G2537" s="17"/>
      <c r="H2537" s="18"/>
      <c r="I2537" s="26"/>
      <c r="J2537" s="19"/>
      <c r="K2537" s="18"/>
      <c r="L2537" s="18"/>
      <c r="M2537" s="18"/>
      <c r="N2537" s="18"/>
      <c r="S2537" s="18"/>
    </row>
    <row r="2538" spans="5:19" x14ac:dyDescent="0.25">
      <c r="E2538" s="16"/>
      <c r="F2538" s="16"/>
      <c r="G2538" s="17"/>
      <c r="H2538" s="18"/>
      <c r="I2538" s="26"/>
      <c r="J2538" s="19"/>
      <c r="K2538" s="18"/>
      <c r="L2538" s="18"/>
      <c r="M2538" s="18"/>
      <c r="N2538" s="18"/>
      <c r="S2538" s="18"/>
    </row>
    <row r="2539" spans="5:19" x14ac:dyDescent="0.25">
      <c r="E2539" s="16"/>
      <c r="F2539" s="16"/>
      <c r="G2539" s="17"/>
      <c r="H2539" s="18"/>
      <c r="I2539" s="26"/>
      <c r="J2539" s="19"/>
      <c r="K2539" s="18"/>
      <c r="L2539" s="18"/>
      <c r="M2539" s="18"/>
      <c r="N2539" s="18"/>
      <c r="S2539" s="18"/>
    </row>
    <row r="2540" spans="5:19" x14ac:dyDescent="0.25">
      <c r="E2540" s="16"/>
      <c r="F2540" s="16"/>
      <c r="G2540" s="17"/>
      <c r="H2540" s="18"/>
      <c r="I2540" s="26"/>
      <c r="J2540" s="19"/>
      <c r="K2540" s="18"/>
      <c r="L2540" s="18"/>
      <c r="M2540" s="18"/>
      <c r="N2540" s="18"/>
      <c r="S2540" s="18"/>
    </row>
    <row r="2541" spans="5:19" x14ac:dyDescent="0.25">
      <c r="E2541" s="16"/>
      <c r="F2541" s="16"/>
      <c r="G2541" s="17"/>
      <c r="H2541" s="18"/>
      <c r="I2541" s="26"/>
      <c r="J2541" s="19"/>
      <c r="K2541" s="18"/>
      <c r="L2541" s="18"/>
      <c r="M2541" s="18"/>
      <c r="N2541" s="18"/>
      <c r="S2541" s="18"/>
    </row>
    <row r="2542" spans="5:19" x14ac:dyDescent="0.25">
      <c r="E2542" s="16"/>
      <c r="F2542" s="16"/>
      <c r="G2542" s="17"/>
      <c r="H2542" s="18"/>
      <c r="I2542" s="26"/>
      <c r="J2542" s="19"/>
      <c r="K2542" s="18"/>
      <c r="L2542" s="18"/>
      <c r="M2542" s="18"/>
      <c r="N2542" s="18"/>
      <c r="S2542" s="18"/>
    </row>
    <row r="2543" spans="5:19" x14ac:dyDescent="0.25">
      <c r="E2543" s="16"/>
      <c r="F2543" s="16"/>
      <c r="G2543" s="17"/>
      <c r="H2543" s="18"/>
      <c r="I2543" s="26"/>
      <c r="J2543" s="19"/>
      <c r="K2543" s="18"/>
      <c r="L2543" s="18"/>
      <c r="M2543" s="18"/>
      <c r="N2543" s="18"/>
      <c r="Q2543" s="18"/>
      <c r="S2543" s="18"/>
    </row>
    <row r="2544" spans="5:19" x14ac:dyDescent="0.25">
      <c r="E2544" s="16"/>
      <c r="F2544" s="16"/>
      <c r="G2544" s="17"/>
      <c r="H2544" s="18"/>
      <c r="I2544" s="26"/>
      <c r="J2544" s="19"/>
      <c r="K2544" s="18"/>
      <c r="L2544" s="18"/>
      <c r="M2544" s="18"/>
      <c r="N2544" s="18"/>
      <c r="Q2544" s="18"/>
      <c r="S2544" s="18"/>
    </row>
    <row r="2545" spans="5:19" x14ac:dyDescent="0.25">
      <c r="E2545" s="16"/>
      <c r="F2545" s="16"/>
      <c r="G2545" s="17"/>
      <c r="H2545" s="18"/>
      <c r="I2545" s="26"/>
      <c r="J2545" s="19"/>
      <c r="K2545" s="18"/>
      <c r="L2545" s="18"/>
      <c r="M2545" s="18"/>
      <c r="N2545" s="18"/>
      <c r="S2545" s="18"/>
    </row>
    <row r="2546" spans="5:19" x14ac:dyDescent="0.25">
      <c r="E2546" s="16"/>
      <c r="F2546" s="16"/>
      <c r="G2546" s="17"/>
      <c r="H2546" s="18"/>
      <c r="I2546" s="26"/>
      <c r="J2546" s="19"/>
      <c r="K2546" s="18"/>
      <c r="L2546" s="18"/>
      <c r="M2546" s="18"/>
      <c r="N2546" s="18"/>
      <c r="S2546" s="18"/>
    </row>
    <row r="2547" spans="5:19" x14ac:dyDescent="0.25">
      <c r="E2547" s="16"/>
      <c r="F2547" s="16"/>
      <c r="G2547" s="17"/>
      <c r="H2547" s="18"/>
      <c r="I2547" s="26"/>
      <c r="J2547" s="19"/>
      <c r="K2547" s="18"/>
      <c r="L2547" s="18"/>
      <c r="M2547" s="18"/>
      <c r="N2547" s="18"/>
      <c r="S2547" s="18"/>
    </row>
    <row r="2548" spans="5:19" x14ac:dyDescent="0.25">
      <c r="E2548" s="16"/>
      <c r="F2548" s="16"/>
      <c r="G2548" s="17"/>
      <c r="H2548" s="18"/>
      <c r="I2548" s="26"/>
      <c r="J2548" s="19"/>
      <c r="K2548" s="18"/>
      <c r="L2548" s="18"/>
      <c r="M2548" s="18"/>
      <c r="N2548" s="18"/>
      <c r="S2548" s="18"/>
    </row>
    <row r="2549" spans="5:19" x14ac:dyDescent="0.25">
      <c r="E2549" s="16"/>
      <c r="F2549" s="16"/>
      <c r="G2549" s="17"/>
      <c r="H2549" s="18"/>
      <c r="I2549" s="26"/>
      <c r="J2549" s="19"/>
      <c r="K2549" s="18"/>
      <c r="L2549" s="18"/>
      <c r="M2549" s="18"/>
      <c r="N2549" s="18"/>
      <c r="S2549" s="18"/>
    </row>
    <row r="2550" spans="5:19" x14ac:dyDescent="0.25">
      <c r="E2550" s="16"/>
      <c r="F2550" s="16"/>
      <c r="G2550" s="17"/>
      <c r="H2550" s="18"/>
      <c r="I2550" s="26"/>
      <c r="J2550" s="19"/>
      <c r="K2550" s="18"/>
      <c r="L2550" s="18"/>
      <c r="M2550" s="18"/>
      <c r="N2550" s="18"/>
      <c r="S2550" s="18"/>
    </row>
    <row r="2551" spans="5:19" x14ac:dyDescent="0.25">
      <c r="E2551" s="16"/>
      <c r="F2551" s="16"/>
      <c r="G2551" s="17"/>
      <c r="H2551" s="18"/>
      <c r="I2551" s="26"/>
      <c r="J2551" s="19"/>
      <c r="K2551" s="18"/>
      <c r="L2551" s="18"/>
      <c r="M2551" s="18"/>
      <c r="N2551" s="18"/>
      <c r="S2551" s="18"/>
    </row>
    <row r="2552" spans="5:19" x14ac:dyDescent="0.25">
      <c r="E2552" s="16"/>
      <c r="F2552" s="16"/>
      <c r="G2552" s="17"/>
      <c r="H2552" s="18"/>
      <c r="I2552" s="26"/>
      <c r="J2552" s="19"/>
      <c r="K2552" s="18"/>
      <c r="L2552" s="18"/>
      <c r="M2552" s="18"/>
      <c r="N2552" s="18"/>
      <c r="S2552" s="18"/>
    </row>
    <row r="2553" spans="5:19" x14ac:dyDescent="0.25">
      <c r="E2553" s="16"/>
      <c r="F2553" s="16"/>
      <c r="G2553" s="17"/>
      <c r="H2553" s="18"/>
      <c r="I2553" s="26"/>
      <c r="J2553" s="19"/>
      <c r="K2553" s="18"/>
      <c r="L2553" s="18"/>
      <c r="M2553" s="18"/>
      <c r="N2553" s="18"/>
      <c r="S2553" s="18"/>
    </row>
    <row r="2554" spans="5:19" x14ac:dyDescent="0.25">
      <c r="E2554" s="16"/>
      <c r="F2554" s="16"/>
      <c r="G2554" s="17"/>
      <c r="H2554" s="18"/>
      <c r="I2554" s="26"/>
      <c r="J2554" s="19"/>
      <c r="K2554" s="18"/>
      <c r="L2554" s="18"/>
      <c r="M2554" s="18"/>
      <c r="N2554" s="18"/>
      <c r="S2554" s="18"/>
    </row>
    <row r="2555" spans="5:19" x14ac:dyDescent="0.25">
      <c r="E2555" s="16"/>
      <c r="F2555" s="16"/>
      <c r="G2555" s="17"/>
      <c r="H2555" s="18"/>
      <c r="I2555" s="26"/>
      <c r="J2555" s="19"/>
      <c r="K2555" s="18"/>
      <c r="L2555" s="18"/>
      <c r="M2555" s="18"/>
      <c r="N2555" s="18"/>
      <c r="S2555" s="18"/>
    </row>
    <row r="2556" spans="5:19" x14ac:dyDescent="0.25">
      <c r="E2556" s="16"/>
      <c r="F2556" s="16"/>
      <c r="G2556" s="17"/>
      <c r="H2556" s="18"/>
      <c r="I2556" s="26"/>
      <c r="J2556" s="19"/>
      <c r="K2556" s="18"/>
      <c r="L2556" s="18"/>
      <c r="M2556" s="18"/>
      <c r="N2556" s="18"/>
      <c r="S2556" s="18"/>
    </row>
    <row r="2557" spans="5:19" x14ac:dyDescent="0.25">
      <c r="E2557" s="16"/>
      <c r="F2557" s="16"/>
      <c r="G2557" s="17"/>
      <c r="H2557" s="18"/>
      <c r="I2557" s="26"/>
      <c r="J2557" s="19"/>
      <c r="K2557" s="18"/>
      <c r="L2557" s="18"/>
      <c r="M2557" s="18"/>
      <c r="N2557" s="18"/>
      <c r="S2557" s="18"/>
    </row>
    <row r="2558" spans="5:19" x14ac:dyDescent="0.25">
      <c r="E2558" s="16"/>
      <c r="F2558" s="16"/>
      <c r="G2558" s="17"/>
      <c r="H2558" s="18"/>
      <c r="I2558" s="26"/>
      <c r="J2558" s="19"/>
      <c r="K2558" s="18"/>
      <c r="L2558" s="18"/>
      <c r="M2558" s="18"/>
      <c r="N2558" s="18"/>
      <c r="S2558" s="18"/>
    </row>
    <row r="2559" spans="5:19" x14ac:dyDescent="0.25">
      <c r="E2559" s="16"/>
      <c r="F2559" s="16"/>
      <c r="G2559" s="17"/>
      <c r="H2559" s="18"/>
      <c r="I2559" s="26"/>
      <c r="J2559" s="19"/>
      <c r="K2559" s="18"/>
      <c r="L2559" s="18"/>
      <c r="M2559" s="18"/>
      <c r="N2559" s="18"/>
      <c r="S2559" s="18"/>
    </row>
    <row r="2560" spans="5:19" x14ac:dyDescent="0.25">
      <c r="E2560" s="16"/>
      <c r="F2560" s="16"/>
      <c r="G2560" s="17"/>
      <c r="H2560" s="18"/>
      <c r="I2560" s="26"/>
      <c r="J2560" s="19"/>
      <c r="K2560" s="18"/>
      <c r="L2560" s="18"/>
      <c r="M2560" s="18"/>
      <c r="N2560" s="18"/>
      <c r="S2560" s="18"/>
    </row>
    <row r="2561" spans="5:19" x14ac:dyDescent="0.25">
      <c r="E2561" s="16"/>
      <c r="F2561" s="16"/>
      <c r="G2561" s="17"/>
      <c r="H2561" s="18"/>
      <c r="I2561" s="26"/>
      <c r="J2561" s="19"/>
      <c r="K2561" s="18"/>
      <c r="L2561" s="18"/>
      <c r="M2561" s="18"/>
      <c r="N2561" s="18"/>
      <c r="S2561" s="18"/>
    </row>
    <row r="2562" spans="5:19" x14ac:dyDescent="0.25">
      <c r="E2562" s="16"/>
      <c r="F2562" s="16"/>
      <c r="G2562" s="17"/>
      <c r="H2562" s="18"/>
      <c r="I2562" s="26"/>
      <c r="J2562" s="19"/>
      <c r="K2562" s="18"/>
      <c r="L2562" s="18"/>
      <c r="M2562" s="18"/>
      <c r="N2562" s="18"/>
      <c r="S2562" s="18"/>
    </row>
    <row r="2563" spans="5:19" x14ac:dyDescent="0.25">
      <c r="E2563" s="16"/>
      <c r="F2563" s="16"/>
      <c r="G2563" s="17"/>
      <c r="H2563" s="18"/>
      <c r="I2563" s="26"/>
      <c r="J2563" s="19"/>
      <c r="K2563" s="18"/>
      <c r="L2563" s="18"/>
      <c r="M2563" s="18"/>
      <c r="N2563" s="18"/>
      <c r="S2563" s="18"/>
    </row>
    <row r="2564" spans="5:19" x14ac:dyDescent="0.25">
      <c r="E2564" s="16"/>
      <c r="F2564" s="16"/>
      <c r="G2564" s="17"/>
      <c r="H2564" s="18"/>
      <c r="I2564" s="26"/>
      <c r="J2564" s="19"/>
      <c r="K2564" s="18"/>
      <c r="L2564" s="18"/>
      <c r="M2564" s="18"/>
      <c r="N2564" s="18"/>
      <c r="S2564" s="18"/>
    </row>
    <row r="2565" spans="5:19" x14ac:dyDescent="0.25">
      <c r="E2565" s="16"/>
      <c r="F2565" s="16"/>
      <c r="G2565" s="17"/>
      <c r="H2565" s="18"/>
      <c r="I2565" s="26"/>
      <c r="J2565" s="19"/>
      <c r="K2565" s="18"/>
      <c r="L2565" s="18"/>
      <c r="M2565" s="18"/>
      <c r="N2565" s="18"/>
      <c r="S2565" s="18"/>
    </row>
    <row r="2566" spans="5:19" x14ac:dyDescent="0.25">
      <c r="E2566" s="16"/>
      <c r="F2566" s="16"/>
      <c r="G2566" s="17"/>
      <c r="H2566" s="18"/>
      <c r="I2566" s="26"/>
      <c r="J2566" s="19"/>
      <c r="K2566" s="18"/>
      <c r="L2566" s="18"/>
      <c r="M2566" s="18"/>
      <c r="N2566" s="18"/>
      <c r="S2566" s="18"/>
    </row>
    <row r="2567" spans="5:19" x14ac:dyDescent="0.25">
      <c r="E2567" s="16"/>
      <c r="F2567" s="16"/>
      <c r="G2567" s="17"/>
      <c r="H2567" s="18"/>
      <c r="I2567" s="26"/>
      <c r="J2567" s="19"/>
      <c r="K2567" s="18"/>
      <c r="L2567" s="18"/>
      <c r="M2567" s="18"/>
      <c r="N2567" s="18"/>
      <c r="S2567" s="18"/>
    </row>
    <row r="2568" spans="5:19" x14ac:dyDescent="0.25">
      <c r="E2568" s="16"/>
      <c r="F2568" s="16"/>
      <c r="G2568" s="17"/>
      <c r="H2568" s="18"/>
      <c r="I2568" s="26"/>
      <c r="J2568" s="19"/>
      <c r="K2568" s="18"/>
      <c r="L2568" s="18"/>
      <c r="M2568" s="18"/>
      <c r="N2568" s="18"/>
      <c r="S2568" s="18"/>
    </row>
    <row r="2569" spans="5:19" x14ac:dyDescent="0.25">
      <c r="E2569" s="16"/>
      <c r="F2569" s="16"/>
      <c r="G2569" s="17"/>
      <c r="H2569" s="18"/>
      <c r="I2569" s="26"/>
      <c r="J2569" s="19"/>
      <c r="K2569" s="18"/>
      <c r="L2569" s="18"/>
      <c r="M2569" s="18"/>
      <c r="N2569" s="18"/>
      <c r="S2569" s="18"/>
    </row>
    <row r="2570" spans="5:19" x14ac:dyDescent="0.25">
      <c r="E2570" s="16"/>
      <c r="F2570" s="16"/>
      <c r="G2570" s="17"/>
      <c r="H2570" s="18"/>
      <c r="I2570" s="26"/>
      <c r="J2570" s="19"/>
      <c r="K2570" s="18"/>
      <c r="L2570" s="18"/>
      <c r="M2570" s="18"/>
      <c r="N2570" s="18"/>
      <c r="S2570" s="18"/>
    </row>
    <row r="2571" spans="5:19" x14ac:dyDescent="0.25">
      <c r="E2571" s="16"/>
      <c r="F2571" s="16"/>
      <c r="G2571" s="17"/>
      <c r="H2571" s="18"/>
      <c r="I2571" s="26"/>
      <c r="J2571" s="19"/>
      <c r="K2571" s="18"/>
      <c r="L2571" s="18"/>
      <c r="M2571" s="18"/>
      <c r="N2571" s="18"/>
      <c r="S2571" s="18"/>
    </row>
    <row r="2572" spans="5:19" x14ac:dyDescent="0.25">
      <c r="E2572" s="16"/>
      <c r="F2572" s="16"/>
      <c r="G2572" s="17"/>
      <c r="H2572" s="18"/>
      <c r="I2572" s="26"/>
      <c r="J2572" s="19"/>
      <c r="K2572" s="18"/>
      <c r="L2572" s="18"/>
      <c r="M2572" s="18"/>
      <c r="N2572" s="18"/>
      <c r="S2572" s="18"/>
    </row>
    <row r="2573" spans="5:19" x14ac:dyDescent="0.25">
      <c r="E2573" s="16"/>
      <c r="F2573" s="16"/>
      <c r="G2573" s="17"/>
      <c r="H2573" s="18"/>
      <c r="I2573" s="26"/>
      <c r="J2573" s="19"/>
      <c r="K2573" s="18"/>
      <c r="L2573" s="18"/>
      <c r="M2573" s="18"/>
      <c r="N2573" s="18"/>
      <c r="S2573" s="18"/>
    </row>
    <row r="2574" spans="5:19" x14ac:dyDescent="0.25">
      <c r="E2574" s="16"/>
      <c r="F2574" s="16"/>
      <c r="G2574" s="17"/>
      <c r="H2574" s="18"/>
      <c r="I2574" s="26"/>
      <c r="J2574" s="19"/>
      <c r="K2574" s="18"/>
      <c r="L2574" s="18"/>
      <c r="M2574" s="18"/>
      <c r="N2574" s="18"/>
      <c r="S2574" s="18"/>
    </row>
    <row r="2575" spans="5:19" x14ac:dyDescent="0.25">
      <c r="E2575" s="16"/>
      <c r="F2575" s="16"/>
      <c r="G2575" s="17"/>
      <c r="H2575" s="18"/>
      <c r="I2575" s="26"/>
      <c r="J2575" s="19"/>
      <c r="K2575" s="18"/>
      <c r="L2575" s="18"/>
      <c r="M2575" s="18"/>
      <c r="N2575" s="18"/>
      <c r="S2575" s="18"/>
    </row>
    <row r="2576" spans="5:19" x14ac:dyDescent="0.25">
      <c r="E2576" s="16"/>
      <c r="F2576" s="16"/>
      <c r="G2576" s="17"/>
      <c r="H2576" s="18"/>
      <c r="I2576" s="26"/>
      <c r="J2576" s="19"/>
      <c r="K2576" s="18"/>
      <c r="L2576" s="18"/>
      <c r="M2576" s="18"/>
      <c r="N2576" s="18"/>
      <c r="S2576" s="18"/>
    </row>
    <row r="2577" spans="5:19" x14ac:dyDescent="0.25">
      <c r="E2577" s="16"/>
      <c r="F2577" s="16"/>
      <c r="G2577" s="17"/>
      <c r="H2577" s="18"/>
      <c r="I2577" s="26"/>
      <c r="J2577" s="19"/>
      <c r="K2577" s="18"/>
      <c r="L2577" s="18"/>
      <c r="M2577" s="18"/>
      <c r="N2577" s="18"/>
      <c r="S2577" s="18"/>
    </row>
    <row r="2578" spans="5:19" x14ac:dyDescent="0.25">
      <c r="E2578" s="16"/>
      <c r="F2578" s="16"/>
      <c r="G2578" s="17"/>
      <c r="H2578" s="18"/>
      <c r="I2578" s="26"/>
      <c r="J2578" s="19"/>
      <c r="K2578" s="18"/>
      <c r="L2578" s="18"/>
      <c r="M2578" s="18"/>
      <c r="N2578" s="18"/>
      <c r="S2578" s="18"/>
    </row>
    <row r="2579" spans="5:19" x14ac:dyDescent="0.25">
      <c r="E2579" s="16"/>
      <c r="F2579" s="16"/>
      <c r="G2579" s="17"/>
      <c r="H2579" s="18"/>
      <c r="I2579" s="26"/>
      <c r="J2579" s="19"/>
      <c r="K2579" s="18"/>
      <c r="L2579" s="18"/>
      <c r="M2579" s="18"/>
      <c r="N2579" s="18"/>
      <c r="S2579" s="18"/>
    </row>
    <row r="2580" spans="5:19" x14ac:dyDescent="0.25">
      <c r="E2580" s="16"/>
      <c r="F2580" s="16"/>
      <c r="G2580" s="17"/>
      <c r="H2580" s="18"/>
      <c r="I2580" s="26"/>
      <c r="J2580" s="19"/>
      <c r="K2580" s="18"/>
      <c r="L2580" s="18"/>
      <c r="M2580" s="18"/>
      <c r="N2580" s="18"/>
      <c r="S2580" s="18"/>
    </row>
    <row r="2581" spans="5:19" x14ac:dyDescent="0.25">
      <c r="E2581" s="16"/>
      <c r="F2581" s="16"/>
      <c r="G2581" s="17"/>
      <c r="H2581" s="18"/>
      <c r="I2581" s="26"/>
      <c r="J2581" s="19"/>
      <c r="K2581" s="18"/>
      <c r="L2581" s="18"/>
      <c r="M2581" s="18"/>
      <c r="N2581" s="18"/>
      <c r="S2581" s="18"/>
    </row>
    <row r="2582" spans="5:19" x14ac:dyDescent="0.25">
      <c r="E2582" s="16"/>
      <c r="F2582" s="16"/>
      <c r="G2582" s="17"/>
      <c r="H2582" s="18"/>
      <c r="I2582" s="26"/>
      <c r="J2582" s="19"/>
      <c r="K2582" s="18"/>
      <c r="L2582" s="18"/>
      <c r="M2582" s="18"/>
      <c r="N2582" s="18"/>
      <c r="S2582" s="18"/>
    </row>
    <row r="2583" spans="5:19" x14ac:dyDescent="0.25">
      <c r="E2583" s="16"/>
      <c r="F2583" s="16"/>
      <c r="G2583" s="17"/>
      <c r="H2583" s="18"/>
      <c r="I2583" s="26"/>
      <c r="J2583" s="19"/>
      <c r="K2583" s="18"/>
      <c r="L2583" s="18"/>
      <c r="M2583" s="18"/>
      <c r="N2583" s="18"/>
      <c r="S2583" s="18"/>
    </row>
    <row r="2584" spans="5:19" x14ac:dyDescent="0.25">
      <c r="E2584" s="16"/>
      <c r="F2584" s="16"/>
      <c r="G2584" s="17"/>
      <c r="H2584" s="18"/>
      <c r="I2584" s="26"/>
      <c r="J2584" s="19"/>
      <c r="K2584" s="18"/>
      <c r="L2584" s="18"/>
      <c r="M2584" s="18"/>
      <c r="N2584" s="18"/>
      <c r="S2584" s="18"/>
    </row>
    <row r="2585" spans="5:19" x14ac:dyDescent="0.25">
      <c r="E2585" s="16"/>
      <c r="F2585" s="16"/>
      <c r="G2585" s="17"/>
      <c r="H2585" s="18"/>
      <c r="I2585" s="26"/>
      <c r="J2585" s="19"/>
      <c r="K2585" s="18"/>
      <c r="L2585" s="18"/>
      <c r="M2585" s="18"/>
      <c r="N2585" s="18"/>
      <c r="S2585" s="18"/>
    </row>
    <row r="2586" spans="5:19" x14ac:dyDescent="0.25">
      <c r="E2586" s="16"/>
      <c r="F2586" s="16"/>
      <c r="G2586" s="17"/>
      <c r="H2586" s="18"/>
      <c r="I2586" s="26"/>
      <c r="J2586" s="19"/>
      <c r="K2586" s="18"/>
      <c r="L2586" s="18"/>
      <c r="M2586" s="18"/>
      <c r="N2586" s="18"/>
      <c r="S2586" s="18"/>
    </row>
    <row r="2587" spans="5:19" x14ac:dyDescent="0.25">
      <c r="E2587" s="16"/>
      <c r="F2587" s="16"/>
      <c r="G2587" s="17"/>
      <c r="H2587" s="18"/>
      <c r="I2587" s="26"/>
      <c r="J2587" s="19"/>
      <c r="K2587" s="18"/>
      <c r="L2587" s="18"/>
      <c r="M2587" s="18"/>
      <c r="N2587" s="18"/>
      <c r="S2587" s="18"/>
    </row>
    <row r="2588" spans="5:19" x14ac:dyDescent="0.25">
      <c r="E2588" s="16"/>
      <c r="F2588" s="16"/>
      <c r="G2588" s="17"/>
      <c r="H2588" s="18"/>
      <c r="I2588" s="26"/>
      <c r="J2588" s="19"/>
      <c r="K2588" s="18"/>
      <c r="L2588" s="18"/>
      <c r="M2588" s="18"/>
      <c r="N2588" s="18"/>
      <c r="S2588" s="18"/>
    </row>
    <row r="2589" spans="5:19" x14ac:dyDescent="0.25">
      <c r="E2589" s="16"/>
      <c r="F2589" s="16"/>
      <c r="G2589" s="17"/>
      <c r="H2589" s="18"/>
      <c r="I2589" s="26"/>
      <c r="J2589" s="19"/>
      <c r="K2589" s="18"/>
      <c r="L2589" s="18"/>
      <c r="M2589" s="18"/>
      <c r="N2589" s="18"/>
      <c r="S2589" s="18"/>
    </row>
    <row r="2590" spans="5:19" x14ac:dyDescent="0.25">
      <c r="E2590" s="16"/>
      <c r="F2590" s="16"/>
      <c r="G2590" s="17"/>
      <c r="H2590" s="18"/>
      <c r="I2590" s="26"/>
      <c r="J2590" s="19"/>
      <c r="K2590" s="18"/>
      <c r="L2590" s="18"/>
      <c r="M2590" s="18"/>
      <c r="N2590" s="18"/>
      <c r="S2590" s="18"/>
    </row>
    <row r="2591" spans="5:19" x14ac:dyDescent="0.25">
      <c r="E2591" s="16"/>
      <c r="F2591" s="16"/>
      <c r="G2591" s="17"/>
      <c r="H2591" s="18"/>
      <c r="I2591" s="26"/>
      <c r="J2591" s="19"/>
      <c r="K2591" s="18"/>
      <c r="L2591" s="18"/>
      <c r="M2591" s="18"/>
      <c r="N2591" s="18"/>
      <c r="S2591" s="18"/>
    </row>
    <row r="2592" spans="5:19" x14ac:dyDescent="0.25">
      <c r="E2592" s="16"/>
      <c r="F2592" s="16"/>
      <c r="G2592" s="17"/>
      <c r="H2592" s="18"/>
      <c r="I2592" s="26"/>
      <c r="J2592" s="19"/>
      <c r="K2592" s="18"/>
      <c r="L2592" s="18"/>
      <c r="M2592" s="18"/>
      <c r="N2592" s="18"/>
      <c r="S2592" s="18"/>
    </row>
    <row r="2593" spans="5:19" x14ac:dyDescent="0.25">
      <c r="E2593" s="16"/>
      <c r="F2593" s="16"/>
      <c r="G2593" s="17"/>
      <c r="H2593" s="18"/>
      <c r="I2593" s="26"/>
      <c r="J2593" s="19"/>
      <c r="K2593" s="18"/>
      <c r="L2593" s="18"/>
      <c r="M2593" s="18"/>
      <c r="N2593" s="18"/>
      <c r="S2593" s="18"/>
    </row>
    <row r="2594" spans="5:19" x14ac:dyDescent="0.25">
      <c r="E2594" s="16"/>
      <c r="F2594" s="16"/>
      <c r="G2594" s="17"/>
      <c r="H2594" s="18"/>
      <c r="I2594" s="26"/>
      <c r="J2594" s="19"/>
      <c r="K2594" s="18"/>
      <c r="L2594" s="18"/>
      <c r="M2594" s="18"/>
      <c r="N2594" s="18"/>
      <c r="S2594" s="18"/>
    </row>
    <row r="2595" spans="5:19" x14ac:dyDescent="0.25">
      <c r="E2595" s="16"/>
      <c r="F2595" s="16"/>
      <c r="G2595" s="17"/>
      <c r="H2595" s="18"/>
      <c r="I2595" s="26"/>
      <c r="J2595" s="19"/>
      <c r="K2595" s="18"/>
      <c r="L2595" s="18"/>
      <c r="M2595" s="18"/>
      <c r="N2595" s="18"/>
      <c r="S2595" s="18"/>
    </row>
    <row r="2596" spans="5:19" x14ac:dyDescent="0.25">
      <c r="E2596" s="16"/>
      <c r="F2596" s="16"/>
      <c r="G2596" s="17"/>
      <c r="H2596" s="18"/>
      <c r="I2596" s="26"/>
      <c r="J2596" s="19"/>
      <c r="K2596" s="18"/>
      <c r="L2596" s="18"/>
      <c r="M2596" s="18"/>
      <c r="N2596" s="18"/>
      <c r="S2596" s="18"/>
    </row>
    <row r="2597" spans="5:19" x14ac:dyDescent="0.25">
      <c r="E2597" s="16"/>
      <c r="F2597" s="16"/>
      <c r="G2597" s="17"/>
      <c r="H2597" s="18"/>
      <c r="I2597" s="26"/>
      <c r="J2597" s="19"/>
      <c r="K2597" s="18"/>
      <c r="L2597" s="18"/>
      <c r="M2597" s="18"/>
      <c r="N2597" s="18"/>
      <c r="S2597" s="18"/>
    </row>
    <row r="2598" spans="5:19" x14ac:dyDescent="0.25">
      <c r="E2598" s="16"/>
      <c r="F2598" s="16"/>
      <c r="G2598" s="17"/>
      <c r="H2598" s="18"/>
      <c r="I2598" s="26"/>
      <c r="J2598" s="19"/>
      <c r="K2598" s="18"/>
      <c r="L2598" s="18"/>
      <c r="M2598" s="18"/>
      <c r="N2598" s="18"/>
      <c r="S2598" s="18"/>
    </row>
    <row r="2599" spans="5:19" x14ac:dyDescent="0.25">
      <c r="E2599" s="16"/>
      <c r="F2599" s="16"/>
      <c r="G2599" s="17"/>
      <c r="H2599" s="18"/>
      <c r="I2599" s="26"/>
      <c r="J2599" s="19"/>
      <c r="K2599" s="18"/>
      <c r="L2599" s="18"/>
      <c r="M2599" s="18"/>
      <c r="N2599" s="18"/>
      <c r="S2599" s="18"/>
    </row>
    <row r="2600" spans="5:19" x14ac:dyDescent="0.25">
      <c r="E2600" s="16"/>
      <c r="F2600" s="16"/>
      <c r="G2600" s="17"/>
      <c r="H2600" s="18"/>
      <c r="I2600" s="26"/>
      <c r="J2600" s="19"/>
      <c r="K2600" s="18"/>
      <c r="L2600" s="18"/>
      <c r="M2600" s="18"/>
      <c r="N2600" s="18"/>
      <c r="S2600" s="18"/>
    </row>
    <row r="2601" spans="5:19" x14ac:dyDescent="0.25">
      <c r="E2601" s="16"/>
      <c r="F2601" s="16"/>
      <c r="G2601" s="17"/>
      <c r="H2601" s="18"/>
      <c r="I2601" s="26"/>
      <c r="J2601" s="19"/>
      <c r="K2601" s="18"/>
      <c r="L2601" s="18"/>
      <c r="M2601" s="18"/>
      <c r="N2601" s="18"/>
      <c r="S2601" s="18"/>
    </row>
    <row r="2602" spans="5:19" x14ac:dyDescent="0.25">
      <c r="E2602" s="16"/>
      <c r="F2602" s="16"/>
      <c r="G2602" s="17"/>
      <c r="H2602" s="18"/>
      <c r="I2602" s="26"/>
      <c r="J2602" s="19"/>
      <c r="K2602" s="18"/>
      <c r="L2602" s="18"/>
      <c r="M2602" s="18"/>
      <c r="N2602" s="18"/>
      <c r="S2602" s="18"/>
    </row>
    <row r="2603" spans="5:19" x14ac:dyDescent="0.25">
      <c r="E2603" s="16"/>
      <c r="F2603" s="16"/>
      <c r="G2603" s="17"/>
      <c r="H2603" s="18"/>
      <c r="I2603" s="26"/>
      <c r="J2603" s="19"/>
      <c r="K2603" s="18"/>
      <c r="L2603" s="18"/>
      <c r="M2603" s="18"/>
      <c r="N2603" s="18"/>
      <c r="S2603" s="18"/>
    </row>
    <row r="2604" spans="5:19" x14ac:dyDescent="0.25">
      <c r="E2604" s="16"/>
      <c r="F2604" s="16"/>
      <c r="G2604" s="17"/>
      <c r="H2604" s="18"/>
      <c r="I2604" s="26"/>
      <c r="J2604" s="19"/>
      <c r="K2604" s="18"/>
      <c r="L2604" s="18"/>
      <c r="M2604" s="18"/>
      <c r="N2604" s="18"/>
      <c r="S2604" s="18"/>
    </row>
    <row r="2605" spans="5:19" x14ac:dyDescent="0.25">
      <c r="E2605" s="16"/>
      <c r="F2605" s="16"/>
      <c r="G2605" s="17"/>
      <c r="H2605" s="18"/>
      <c r="I2605" s="26"/>
      <c r="J2605" s="19"/>
      <c r="K2605" s="18"/>
      <c r="L2605" s="18"/>
      <c r="M2605" s="18"/>
      <c r="N2605" s="18"/>
      <c r="S2605" s="18"/>
    </row>
    <row r="2606" spans="5:19" x14ac:dyDescent="0.25">
      <c r="E2606" s="16"/>
      <c r="F2606" s="16"/>
      <c r="G2606" s="17"/>
      <c r="H2606" s="18"/>
      <c r="I2606" s="26"/>
      <c r="J2606" s="19"/>
      <c r="K2606" s="18"/>
      <c r="L2606" s="18"/>
      <c r="M2606" s="18"/>
      <c r="N2606" s="18"/>
      <c r="S2606" s="18"/>
    </row>
    <row r="2607" spans="5:19" x14ac:dyDescent="0.25">
      <c r="E2607" s="16"/>
      <c r="F2607" s="16"/>
      <c r="G2607" s="17"/>
      <c r="H2607" s="18"/>
      <c r="I2607" s="26"/>
      <c r="J2607" s="19"/>
      <c r="K2607" s="18"/>
      <c r="L2607" s="18"/>
      <c r="M2607" s="18"/>
      <c r="N2607" s="18"/>
      <c r="S2607" s="18"/>
    </row>
    <row r="2608" spans="5:19" x14ac:dyDescent="0.25">
      <c r="E2608" s="16"/>
      <c r="F2608" s="16"/>
      <c r="G2608" s="17"/>
      <c r="H2608" s="18"/>
      <c r="I2608" s="26"/>
      <c r="J2608" s="19"/>
      <c r="K2608" s="18"/>
      <c r="L2608" s="18"/>
      <c r="M2608" s="18"/>
      <c r="N2608" s="18"/>
      <c r="S2608" s="18"/>
    </row>
    <row r="2609" spans="5:19" x14ac:dyDescent="0.25">
      <c r="E2609" s="16"/>
      <c r="F2609" s="16"/>
      <c r="G2609" s="17"/>
      <c r="H2609" s="18"/>
      <c r="I2609" s="26"/>
      <c r="J2609" s="19"/>
      <c r="K2609" s="18"/>
      <c r="L2609" s="18"/>
      <c r="M2609" s="18"/>
      <c r="N2609" s="18"/>
      <c r="S2609" s="18"/>
    </row>
    <row r="2610" spans="5:19" x14ac:dyDescent="0.25">
      <c r="E2610" s="16"/>
      <c r="F2610" s="16"/>
      <c r="G2610" s="17"/>
      <c r="H2610" s="18"/>
      <c r="I2610" s="26"/>
      <c r="J2610" s="19"/>
      <c r="K2610" s="18"/>
      <c r="L2610" s="18"/>
      <c r="M2610" s="18"/>
      <c r="N2610" s="18"/>
      <c r="Q2610" s="18"/>
      <c r="S2610" s="18"/>
    </row>
    <row r="2611" spans="5:19" x14ac:dyDescent="0.25">
      <c r="E2611" s="16"/>
      <c r="F2611" s="16"/>
      <c r="G2611" s="17"/>
      <c r="H2611" s="18"/>
      <c r="I2611" s="26"/>
      <c r="J2611" s="19"/>
      <c r="K2611" s="18"/>
      <c r="L2611" s="18"/>
      <c r="M2611" s="18"/>
      <c r="N2611" s="18"/>
      <c r="S2611" s="18"/>
    </row>
    <row r="2612" spans="5:19" x14ac:dyDescent="0.25">
      <c r="E2612" s="16"/>
      <c r="F2612" s="16"/>
      <c r="G2612" s="17"/>
      <c r="H2612" s="18"/>
      <c r="I2612" s="26"/>
      <c r="J2612" s="19"/>
      <c r="K2612" s="18"/>
      <c r="L2612" s="18"/>
      <c r="M2612" s="18"/>
      <c r="N2612" s="18"/>
      <c r="S2612" s="18"/>
    </row>
    <row r="2613" spans="5:19" x14ac:dyDescent="0.25">
      <c r="E2613" s="16"/>
      <c r="F2613" s="16"/>
      <c r="G2613" s="17"/>
      <c r="H2613" s="18"/>
      <c r="I2613" s="26"/>
      <c r="J2613" s="19"/>
      <c r="K2613" s="18"/>
      <c r="L2613" s="18"/>
      <c r="M2613" s="18"/>
      <c r="N2613" s="18"/>
      <c r="Q2613" s="18"/>
      <c r="S2613" s="18"/>
    </row>
    <row r="2614" spans="5:19" x14ac:dyDescent="0.25">
      <c r="E2614" s="16"/>
      <c r="F2614" s="16"/>
      <c r="G2614" s="17"/>
      <c r="H2614" s="18"/>
      <c r="I2614" s="26"/>
      <c r="J2614" s="19"/>
      <c r="K2614" s="18"/>
      <c r="L2614" s="18"/>
      <c r="M2614" s="18"/>
      <c r="N2614" s="18"/>
      <c r="S2614" s="18"/>
    </row>
    <row r="2615" spans="5:19" x14ac:dyDescent="0.25">
      <c r="E2615" s="16"/>
      <c r="F2615" s="16"/>
      <c r="G2615" s="17"/>
      <c r="H2615" s="18"/>
      <c r="I2615" s="26"/>
      <c r="J2615" s="19"/>
      <c r="K2615" s="18"/>
      <c r="L2615" s="18"/>
      <c r="M2615" s="18"/>
      <c r="N2615" s="18"/>
      <c r="S2615" s="18"/>
    </row>
    <row r="2616" spans="5:19" x14ac:dyDescent="0.25">
      <c r="E2616" s="16"/>
      <c r="F2616" s="16"/>
      <c r="G2616" s="17"/>
      <c r="H2616" s="18"/>
      <c r="I2616" s="26"/>
      <c r="J2616" s="19"/>
      <c r="K2616" s="18"/>
      <c r="L2616" s="18"/>
      <c r="M2616" s="18"/>
      <c r="N2616" s="18"/>
      <c r="S2616" s="18"/>
    </row>
    <row r="2617" spans="5:19" x14ac:dyDescent="0.25">
      <c r="E2617" s="16"/>
      <c r="F2617" s="16"/>
      <c r="G2617" s="17"/>
      <c r="H2617" s="18"/>
      <c r="I2617" s="26"/>
      <c r="J2617" s="19"/>
      <c r="K2617" s="18"/>
      <c r="L2617" s="18"/>
      <c r="M2617" s="18"/>
      <c r="N2617" s="18"/>
      <c r="S2617" s="18"/>
    </row>
    <row r="2618" spans="5:19" x14ac:dyDescent="0.25">
      <c r="E2618" s="16"/>
      <c r="F2618" s="16"/>
      <c r="G2618" s="17"/>
      <c r="H2618" s="18"/>
      <c r="I2618" s="26"/>
      <c r="J2618" s="19"/>
      <c r="K2618" s="18"/>
      <c r="L2618" s="18"/>
      <c r="M2618" s="18"/>
      <c r="N2618" s="18"/>
      <c r="S2618" s="18"/>
    </row>
    <row r="2619" spans="5:19" x14ac:dyDescent="0.25">
      <c r="E2619" s="16"/>
      <c r="F2619" s="16"/>
      <c r="G2619" s="17"/>
      <c r="H2619" s="18"/>
      <c r="I2619" s="26"/>
      <c r="J2619" s="19"/>
      <c r="K2619" s="18"/>
      <c r="L2619" s="18"/>
      <c r="M2619" s="18"/>
      <c r="N2619" s="18"/>
      <c r="S2619" s="18"/>
    </row>
    <row r="2620" spans="5:19" x14ac:dyDescent="0.25">
      <c r="E2620" s="16"/>
      <c r="F2620" s="16"/>
      <c r="G2620" s="17"/>
      <c r="H2620" s="18"/>
      <c r="I2620" s="26"/>
      <c r="J2620" s="19"/>
      <c r="K2620" s="18"/>
      <c r="L2620" s="18"/>
      <c r="M2620" s="18"/>
      <c r="N2620" s="18"/>
      <c r="S2620" s="18"/>
    </row>
    <row r="2621" spans="5:19" x14ac:dyDescent="0.25">
      <c r="E2621" s="16"/>
      <c r="F2621" s="16"/>
      <c r="G2621" s="17"/>
      <c r="H2621" s="18"/>
      <c r="I2621" s="26"/>
      <c r="J2621" s="19"/>
      <c r="K2621" s="18"/>
      <c r="L2621" s="18"/>
      <c r="M2621" s="18"/>
      <c r="N2621" s="18"/>
      <c r="S2621" s="18"/>
    </row>
    <row r="2622" spans="5:19" x14ac:dyDescent="0.25">
      <c r="E2622" s="16"/>
      <c r="F2622" s="16"/>
      <c r="G2622" s="17"/>
      <c r="H2622" s="18"/>
      <c r="I2622" s="26"/>
      <c r="J2622" s="19"/>
      <c r="K2622" s="18"/>
      <c r="L2622" s="18"/>
      <c r="M2622" s="18"/>
      <c r="N2622" s="18"/>
      <c r="S2622" s="18"/>
    </row>
    <row r="2623" spans="5:19" x14ac:dyDescent="0.25">
      <c r="E2623" s="16"/>
      <c r="F2623" s="16"/>
      <c r="G2623" s="17"/>
      <c r="H2623" s="18"/>
      <c r="I2623" s="26"/>
      <c r="J2623" s="19"/>
      <c r="K2623" s="18"/>
      <c r="L2623" s="18"/>
      <c r="M2623" s="18"/>
      <c r="N2623" s="18"/>
      <c r="S2623" s="18"/>
    </row>
    <row r="2624" spans="5:19" x14ac:dyDescent="0.25">
      <c r="E2624" s="16"/>
      <c r="F2624" s="16"/>
      <c r="G2624" s="17"/>
      <c r="H2624" s="18"/>
      <c r="I2624" s="26"/>
      <c r="J2624" s="19"/>
      <c r="K2624" s="18"/>
      <c r="L2624" s="18"/>
      <c r="M2624" s="18"/>
      <c r="N2624" s="18"/>
      <c r="S2624" s="18"/>
    </row>
    <row r="2625" spans="5:19" x14ac:dyDescent="0.25">
      <c r="E2625" s="16"/>
      <c r="F2625" s="16"/>
      <c r="G2625" s="17"/>
      <c r="H2625" s="18"/>
      <c r="I2625" s="26"/>
      <c r="J2625" s="19"/>
      <c r="K2625" s="18"/>
      <c r="L2625" s="18"/>
      <c r="M2625" s="18"/>
      <c r="N2625" s="18"/>
      <c r="S2625" s="18"/>
    </row>
    <row r="2626" spans="5:19" x14ac:dyDescent="0.25">
      <c r="E2626" s="16"/>
      <c r="F2626" s="16"/>
      <c r="G2626" s="17"/>
      <c r="H2626" s="18"/>
      <c r="I2626" s="26"/>
      <c r="J2626" s="19"/>
      <c r="K2626" s="18"/>
      <c r="L2626" s="18"/>
      <c r="M2626" s="18"/>
      <c r="N2626" s="18"/>
      <c r="S2626" s="18"/>
    </row>
    <row r="2627" spans="5:19" x14ac:dyDescent="0.25">
      <c r="E2627" s="16"/>
      <c r="F2627" s="16"/>
      <c r="G2627" s="17"/>
      <c r="H2627" s="18"/>
      <c r="I2627" s="26"/>
      <c r="J2627" s="19"/>
      <c r="K2627" s="18"/>
      <c r="L2627" s="18"/>
      <c r="M2627" s="18"/>
      <c r="N2627" s="18"/>
      <c r="S2627" s="18"/>
    </row>
    <row r="2628" spans="5:19" x14ac:dyDescent="0.25">
      <c r="E2628" s="16"/>
      <c r="F2628" s="16"/>
      <c r="G2628" s="17"/>
      <c r="H2628" s="18"/>
      <c r="I2628" s="26"/>
      <c r="J2628" s="19"/>
      <c r="K2628" s="18"/>
      <c r="L2628" s="18"/>
      <c r="M2628" s="18"/>
      <c r="N2628" s="18"/>
      <c r="S2628" s="18"/>
    </row>
    <row r="2629" spans="5:19" x14ac:dyDescent="0.25">
      <c r="E2629" s="16"/>
      <c r="F2629" s="16"/>
      <c r="G2629" s="17"/>
      <c r="H2629" s="18"/>
      <c r="I2629" s="26"/>
      <c r="J2629" s="19"/>
      <c r="K2629" s="18"/>
      <c r="L2629" s="18"/>
      <c r="M2629" s="18"/>
      <c r="N2629" s="18"/>
      <c r="S2629" s="18"/>
    </row>
    <row r="2630" spans="5:19" x14ac:dyDescent="0.25">
      <c r="E2630" s="16"/>
      <c r="F2630" s="16"/>
      <c r="G2630" s="17"/>
      <c r="H2630" s="18"/>
      <c r="I2630" s="26"/>
      <c r="J2630" s="19"/>
      <c r="K2630" s="18"/>
      <c r="L2630" s="18"/>
      <c r="M2630" s="18"/>
      <c r="N2630" s="18"/>
      <c r="S2630" s="18"/>
    </row>
    <row r="2631" spans="5:19" x14ac:dyDescent="0.25">
      <c r="E2631" s="16"/>
      <c r="F2631" s="16"/>
      <c r="G2631" s="17"/>
      <c r="H2631" s="18"/>
      <c r="I2631" s="26"/>
      <c r="J2631" s="19"/>
      <c r="K2631" s="18"/>
      <c r="L2631" s="18"/>
      <c r="M2631" s="18"/>
      <c r="N2631" s="18"/>
      <c r="S2631" s="18"/>
    </row>
    <row r="2632" spans="5:19" x14ac:dyDescent="0.25">
      <c r="E2632" s="16"/>
      <c r="F2632" s="16"/>
      <c r="G2632" s="17"/>
      <c r="H2632" s="18"/>
      <c r="I2632" s="26"/>
      <c r="J2632" s="19"/>
      <c r="K2632" s="18"/>
      <c r="L2632" s="18"/>
      <c r="M2632" s="18"/>
      <c r="N2632" s="18"/>
      <c r="S2632" s="18"/>
    </row>
    <row r="2633" spans="5:19" x14ac:dyDescent="0.25">
      <c r="E2633" s="16"/>
      <c r="F2633" s="16"/>
      <c r="G2633" s="17"/>
      <c r="H2633" s="18"/>
      <c r="I2633" s="26"/>
      <c r="J2633" s="19"/>
      <c r="K2633" s="18"/>
      <c r="L2633" s="18"/>
      <c r="M2633" s="18"/>
      <c r="N2633" s="18"/>
      <c r="S2633" s="18"/>
    </row>
    <row r="2634" spans="5:19" x14ac:dyDescent="0.25">
      <c r="E2634" s="16"/>
      <c r="F2634" s="16"/>
      <c r="G2634" s="17"/>
      <c r="H2634" s="18"/>
      <c r="I2634" s="26"/>
      <c r="J2634" s="19"/>
      <c r="K2634" s="18"/>
      <c r="L2634" s="18"/>
      <c r="M2634" s="18"/>
      <c r="N2634" s="18"/>
      <c r="S2634" s="18"/>
    </row>
    <row r="2635" spans="5:19" x14ac:dyDescent="0.25">
      <c r="E2635" s="16"/>
      <c r="F2635" s="16"/>
      <c r="G2635" s="17"/>
      <c r="H2635" s="18"/>
      <c r="I2635" s="26"/>
      <c r="J2635" s="19"/>
      <c r="K2635" s="18"/>
      <c r="L2635" s="18"/>
      <c r="M2635" s="18"/>
      <c r="N2635" s="18"/>
      <c r="S2635" s="18"/>
    </row>
    <row r="2636" spans="5:19" x14ac:dyDescent="0.25">
      <c r="E2636" s="16"/>
      <c r="F2636" s="16"/>
      <c r="G2636" s="17"/>
      <c r="H2636" s="18"/>
      <c r="I2636" s="26"/>
      <c r="J2636" s="19"/>
      <c r="K2636" s="18"/>
      <c r="L2636" s="18"/>
      <c r="M2636" s="18"/>
      <c r="N2636" s="18"/>
      <c r="S2636" s="18"/>
    </row>
    <row r="2637" spans="5:19" x14ac:dyDescent="0.25">
      <c r="E2637" s="16"/>
      <c r="F2637" s="16"/>
      <c r="G2637" s="17"/>
      <c r="H2637" s="18"/>
      <c r="I2637" s="26"/>
      <c r="J2637" s="19"/>
      <c r="K2637" s="18"/>
      <c r="L2637" s="18"/>
      <c r="M2637" s="18"/>
      <c r="N2637" s="18"/>
      <c r="S2637" s="18"/>
    </row>
    <row r="2638" spans="5:19" x14ac:dyDescent="0.25">
      <c r="E2638" s="16"/>
      <c r="F2638" s="16"/>
      <c r="G2638" s="17"/>
      <c r="H2638" s="18"/>
      <c r="I2638" s="26"/>
      <c r="J2638" s="19"/>
      <c r="K2638" s="18"/>
      <c r="L2638" s="18"/>
      <c r="M2638" s="18"/>
      <c r="N2638" s="18"/>
      <c r="S2638" s="18"/>
    </row>
    <row r="2639" spans="5:19" x14ac:dyDescent="0.25">
      <c r="E2639" s="16"/>
      <c r="F2639" s="16"/>
      <c r="G2639" s="17"/>
      <c r="H2639" s="18"/>
      <c r="I2639" s="26"/>
      <c r="J2639" s="19"/>
      <c r="K2639" s="18"/>
      <c r="L2639" s="18"/>
      <c r="M2639" s="18"/>
      <c r="N2639" s="18"/>
      <c r="S2639" s="18"/>
    </row>
    <row r="2640" spans="5:19" x14ac:dyDescent="0.25">
      <c r="E2640" s="16"/>
      <c r="F2640" s="16"/>
      <c r="G2640" s="17"/>
      <c r="H2640" s="18"/>
      <c r="I2640" s="26"/>
      <c r="J2640" s="19"/>
      <c r="K2640" s="18"/>
      <c r="L2640" s="18"/>
      <c r="M2640" s="18"/>
      <c r="N2640" s="18"/>
      <c r="S2640" s="18"/>
    </row>
    <row r="2641" spans="5:19" x14ac:dyDescent="0.25">
      <c r="E2641" s="16"/>
      <c r="F2641" s="16"/>
      <c r="G2641" s="17"/>
      <c r="H2641" s="18"/>
      <c r="I2641" s="26"/>
      <c r="J2641" s="19"/>
      <c r="K2641" s="18"/>
      <c r="L2641" s="18"/>
      <c r="M2641" s="18"/>
      <c r="N2641" s="18"/>
      <c r="S2641" s="18"/>
    </row>
    <row r="2642" spans="5:19" x14ac:dyDescent="0.25">
      <c r="E2642" s="16"/>
      <c r="F2642" s="16"/>
      <c r="G2642" s="17"/>
      <c r="H2642" s="18"/>
      <c r="I2642" s="26"/>
      <c r="J2642" s="19"/>
      <c r="K2642" s="18"/>
      <c r="L2642" s="18"/>
      <c r="M2642" s="18"/>
      <c r="N2642" s="18"/>
      <c r="S2642" s="18"/>
    </row>
    <row r="2643" spans="5:19" x14ac:dyDescent="0.25">
      <c r="E2643" s="16"/>
      <c r="F2643" s="16"/>
      <c r="G2643" s="17"/>
      <c r="H2643" s="18"/>
      <c r="I2643" s="26"/>
      <c r="J2643" s="19"/>
      <c r="K2643" s="18"/>
      <c r="L2643" s="18"/>
      <c r="M2643" s="18"/>
      <c r="N2643" s="18"/>
      <c r="Q2643" s="18"/>
      <c r="S2643" s="18"/>
    </row>
    <row r="2644" spans="5:19" x14ac:dyDescent="0.25">
      <c r="E2644" s="16"/>
      <c r="F2644" s="16"/>
      <c r="G2644" s="17"/>
      <c r="H2644" s="18"/>
      <c r="I2644" s="26"/>
      <c r="J2644" s="19"/>
      <c r="K2644" s="18"/>
      <c r="L2644" s="18"/>
      <c r="M2644" s="18"/>
      <c r="N2644" s="18"/>
      <c r="S2644" s="18"/>
    </row>
    <row r="2645" spans="5:19" x14ac:dyDescent="0.25">
      <c r="E2645" s="16"/>
      <c r="F2645" s="16"/>
      <c r="G2645" s="17"/>
      <c r="H2645" s="18"/>
      <c r="I2645" s="26"/>
      <c r="J2645" s="19"/>
      <c r="K2645" s="18"/>
      <c r="L2645" s="18"/>
      <c r="M2645" s="18"/>
      <c r="N2645" s="18"/>
      <c r="S2645" s="18"/>
    </row>
    <row r="2646" spans="5:19" x14ac:dyDescent="0.25">
      <c r="E2646" s="16"/>
      <c r="F2646" s="16"/>
      <c r="G2646" s="17"/>
      <c r="H2646" s="18"/>
      <c r="I2646" s="26"/>
      <c r="J2646" s="19"/>
      <c r="K2646" s="18"/>
      <c r="L2646" s="18"/>
      <c r="M2646" s="18"/>
      <c r="N2646" s="18"/>
      <c r="S2646" s="18"/>
    </row>
    <row r="2647" spans="5:19" x14ac:dyDescent="0.25">
      <c r="E2647" s="16"/>
      <c r="F2647" s="16"/>
      <c r="G2647" s="17"/>
      <c r="H2647" s="18"/>
      <c r="I2647" s="26"/>
      <c r="J2647" s="19"/>
      <c r="K2647" s="18"/>
      <c r="L2647" s="18"/>
      <c r="M2647" s="18"/>
      <c r="N2647" s="18"/>
      <c r="S2647" s="18"/>
    </row>
    <row r="2648" spans="5:19" x14ac:dyDescent="0.25">
      <c r="E2648" s="16"/>
      <c r="F2648" s="16"/>
      <c r="G2648" s="17"/>
      <c r="H2648" s="18"/>
      <c r="I2648" s="26"/>
      <c r="J2648" s="19"/>
      <c r="K2648" s="18"/>
      <c r="L2648" s="18"/>
      <c r="M2648" s="18"/>
      <c r="N2648" s="18"/>
      <c r="S2648" s="18"/>
    </row>
    <row r="2649" spans="5:19" x14ac:dyDescent="0.25">
      <c r="E2649" s="16"/>
      <c r="F2649" s="16"/>
      <c r="G2649" s="17"/>
      <c r="H2649" s="18"/>
      <c r="I2649" s="26"/>
      <c r="J2649" s="19"/>
      <c r="K2649" s="18"/>
      <c r="L2649" s="18"/>
      <c r="M2649" s="18"/>
      <c r="N2649" s="18"/>
      <c r="S2649" s="18"/>
    </row>
    <row r="2650" spans="5:19" x14ac:dyDescent="0.25">
      <c r="E2650" s="16"/>
      <c r="F2650" s="16"/>
      <c r="G2650" s="17"/>
      <c r="H2650" s="18"/>
      <c r="I2650" s="26"/>
      <c r="J2650" s="19"/>
      <c r="K2650" s="18"/>
      <c r="L2650" s="18"/>
      <c r="M2650" s="18"/>
      <c r="N2650" s="18"/>
      <c r="S2650" s="18"/>
    </row>
    <row r="2651" spans="5:19" x14ac:dyDescent="0.25">
      <c r="E2651" s="16"/>
      <c r="F2651" s="16"/>
      <c r="G2651" s="17"/>
      <c r="H2651" s="18"/>
      <c r="I2651" s="26"/>
      <c r="J2651" s="19"/>
      <c r="K2651" s="18"/>
      <c r="L2651" s="18"/>
      <c r="M2651" s="18"/>
      <c r="N2651" s="18"/>
      <c r="S2651" s="18"/>
    </row>
    <row r="2652" spans="5:19" x14ac:dyDescent="0.25">
      <c r="E2652" s="16"/>
      <c r="F2652" s="16"/>
      <c r="G2652" s="17"/>
      <c r="H2652" s="18"/>
      <c r="I2652" s="26"/>
      <c r="J2652" s="19"/>
      <c r="K2652" s="18"/>
      <c r="L2652" s="18"/>
      <c r="M2652" s="18"/>
      <c r="N2652" s="18"/>
      <c r="S2652" s="18"/>
    </row>
    <row r="2653" spans="5:19" x14ac:dyDescent="0.25">
      <c r="E2653" s="16"/>
      <c r="F2653" s="16"/>
      <c r="G2653" s="17"/>
      <c r="H2653" s="18"/>
      <c r="I2653" s="26"/>
      <c r="J2653" s="19"/>
      <c r="K2653" s="18"/>
      <c r="L2653" s="18"/>
      <c r="M2653" s="18"/>
      <c r="N2653" s="18"/>
      <c r="S2653" s="18"/>
    </row>
    <row r="2654" spans="5:19" x14ac:dyDescent="0.25">
      <c r="E2654" s="16"/>
      <c r="F2654" s="16"/>
      <c r="G2654" s="17"/>
      <c r="H2654" s="18"/>
      <c r="I2654" s="26"/>
      <c r="J2654" s="19"/>
      <c r="K2654" s="18"/>
      <c r="L2654" s="18"/>
      <c r="M2654" s="18"/>
      <c r="N2654" s="18"/>
      <c r="S2654" s="18"/>
    </row>
    <row r="2655" spans="5:19" x14ac:dyDescent="0.25">
      <c r="E2655" s="16"/>
      <c r="F2655" s="16"/>
      <c r="G2655" s="17"/>
      <c r="H2655" s="18"/>
      <c r="I2655" s="26"/>
      <c r="J2655" s="19"/>
      <c r="K2655" s="18"/>
      <c r="L2655" s="18"/>
      <c r="M2655" s="18"/>
      <c r="N2655" s="18"/>
      <c r="S2655" s="18"/>
    </row>
    <row r="2656" spans="5:19" x14ac:dyDescent="0.25">
      <c r="E2656" s="16"/>
      <c r="F2656" s="16"/>
      <c r="G2656" s="17"/>
      <c r="H2656" s="18"/>
      <c r="I2656" s="26"/>
      <c r="J2656" s="19"/>
      <c r="K2656" s="18"/>
      <c r="L2656" s="18"/>
      <c r="M2656" s="18"/>
      <c r="N2656" s="18"/>
      <c r="S2656" s="18"/>
    </row>
    <row r="2657" spans="5:19" x14ac:dyDescent="0.25">
      <c r="E2657" s="16"/>
      <c r="F2657" s="16"/>
      <c r="G2657" s="17"/>
      <c r="H2657" s="18"/>
      <c r="I2657" s="26"/>
      <c r="J2657" s="19"/>
      <c r="K2657" s="18"/>
      <c r="L2657" s="18"/>
      <c r="M2657" s="18"/>
      <c r="N2657" s="18"/>
      <c r="S2657" s="18"/>
    </row>
    <row r="2658" spans="5:19" x14ac:dyDescent="0.25">
      <c r="E2658" s="16"/>
      <c r="F2658" s="16"/>
      <c r="G2658" s="17"/>
      <c r="H2658" s="18"/>
      <c r="I2658" s="26"/>
      <c r="J2658" s="19"/>
      <c r="K2658" s="18"/>
      <c r="L2658" s="18"/>
      <c r="M2658" s="18"/>
      <c r="N2658" s="18"/>
      <c r="Q2658" s="18"/>
      <c r="S2658" s="18"/>
    </row>
    <row r="2659" spans="5:19" x14ac:dyDescent="0.25">
      <c r="E2659" s="16"/>
      <c r="F2659" s="16"/>
      <c r="G2659" s="17"/>
      <c r="H2659" s="18"/>
      <c r="I2659" s="26"/>
      <c r="J2659" s="19"/>
      <c r="K2659" s="18"/>
      <c r="L2659" s="18"/>
      <c r="M2659" s="18"/>
      <c r="N2659" s="18"/>
      <c r="S2659" s="18"/>
    </row>
    <row r="2660" spans="5:19" x14ac:dyDescent="0.25">
      <c r="E2660" s="16"/>
      <c r="F2660" s="16"/>
      <c r="G2660" s="17"/>
      <c r="H2660" s="18"/>
      <c r="I2660" s="26"/>
      <c r="J2660" s="19"/>
      <c r="K2660" s="18"/>
      <c r="L2660" s="18"/>
      <c r="M2660" s="18"/>
      <c r="N2660" s="18"/>
      <c r="S2660" s="18"/>
    </row>
    <row r="2661" spans="5:19" x14ac:dyDescent="0.25">
      <c r="E2661" s="16"/>
      <c r="F2661" s="16"/>
      <c r="G2661" s="17"/>
      <c r="H2661" s="18"/>
      <c r="I2661" s="26"/>
      <c r="J2661" s="19"/>
      <c r="K2661" s="18"/>
      <c r="L2661" s="18"/>
      <c r="M2661" s="18"/>
      <c r="N2661" s="18"/>
      <c r="S2661" s="18"/>
    </row>
    <row r="2662" spans="5:19" x14ac:dyDescent="0.25">
      <c r="E2662" s="16"/>
      <c r="F2662" s="16"/>
      <c r="G2662" s="17"/>
      <c r="H2662" s="18"/>
      <c r="I2662" s="26"/>
      <c r="J2662" s="19"/>
      <c r="K2662" s="18"/>
      <c r="L2662" s="18"/>
      <c r="M2662" s="18"/>
      <c r="N2662" s="18"/>
      <c r="S2662" s="18"/>
    </row>
    <row r="2663" spans="5:19" x14ac:dyDescent="0.25">
      <c r="E2663" s="16"/>
      <c r="F2663" s="16"/>
      <c r="G2663" s="17"/>
      <c r="H2663" s="18"/>
      <c r="I2663" s="26"/>
      <c r="J2663" s="19"/>
      <c r="K2663" s="18"/>
      <c r="L2663" s="18"/>
      <c r="M2663" s="18"/>
      <c r="N2663" s="18"/>
      <c r="S2663" s="18"/>
    </row>
    <row r="2664" spans="5:19" x14ac:dyDescent="0.25">
      <c r="E2664" s="16"/>
      <c r="F2664" s="16"/>
      <c r="G2664" s="17"/>
      <c r="H2664" s="18"/>
      <c r="I2664" s="26"/>
      <c r="J2664" s="19"/>
      <c r="K2664" s="18"/>
      <c r="L2664" s="18"/>
      <c r="M2664" s="18"/>
      <c r="N2664" s="18"/>
      <c r="S2664" s="18"/>
    </row>
    <row r="2665" spans="5:19" x14ac:dyDescent="0.25">
      <c r="E2665" s="16"/>
      <c r="F2665" s="16"/>
      <c r="G2665" s="17"/>
      <c r="H2665" s="18"/>
      <c r="I2665" s="26"/>
      <c r="J2665" s="19"/>
      <c r="K2665" s="18"/>
      <c r="L2665" s="18"/>
      <c r="M2665" s="18"/>
      <c r="N2665" s="18"/>
      <c r="S2665" s="18"/>
    </row>
    <row r="2666" spans="5:19" x14ac:dyDescent="0.25">
      <c r="E2666" s="16"/>
      <c r="F2666" s="16"/>
      <c r="G2666" s="17"/>
      <c r="H2666" s="18"/>
      <c r="I2666" s="26"/>
      <c r="J2666" s="19"/>
      <c r="K2666" s="18"/>
      <c r="L2666" s="18"/>
      <c r="M2666" s="18"/>
      <c r="N2666" s="18"/>
      <c r="S2666" s="18"/>
    </row>
    <row r="2667" spans="5:19" x14ac:dyDescent="0.25">
      <c r="E2667" s="16"/>
      <c r="F2667" s="16"/>
      <c r="G2667" s="17"/>
      <c r="H2667" s="18"/>
      <c r="I2667" s="26"/>
      <c r="J2667" s="19"/>
      <c r="K2667" s="18"/>
      <c r="L2667" s="18"/>
      <c r="M2667" s="18"/>
      <c r="N2667" s="18"/>
      <c r="S2667" s="18"/>
    </row>
    <row r="2668" spans="5:19" x14ac:dyDescent="0.25">
      <c r="E2668" s="16"/>
      <c r="F2668" s="16"/>
      <c r="G2668" s="17"/>
      <c r="H2668" s="18"/>
      <c r="I2668" s="26"/>
      <c r="J2668" s="19"/>
      <c r="K2668" s="18"/>
      <c r="L2668" s="18"/>
      <c r="M2668" s="18"/>
      <c r="N2668" s="18"/>
      <c r="S2668" s="18"/>
    </row>
    <row r="2669" spans="5:19" x14ac:dyDescent="0.25">
      <c r="E2669" s="16"/>
      <c r="F2669" s="16"/>
      <c r="G2669" s="17"/>
      <c r="H2669" s="18"/>
      <c r="I2669" s="26"/>
      <c r="J2669" s="19"/>
      <c r="K2669" s="18"/>
      <c r="L2669" s="18"/>
      <c r="M2669" s="18"/>
      <c r="N2669" s="18"/>
      <c r="S2669" s="18"/>
    </row>
    <row r="2670" spans="5:19" x14ac:dyDescent="0.25">
      <c r="E2670" s="16"/>
      <c r="F2670" s="16"/>
      <c r="G2670" s="17"/>
      <c r="H2670" s="18"/>
      <c r="I2670" s="26"/>
      <c r="J2670" s="19"/>
      <c r="K2670" s="18"/>
      <c r="L2670" s="18"/>
      <c r="M2670" s="18"/>
      <c r="N2670" s="18"/>
      <c r="S2670" s="18"/>
    </row>
    <row r="2671" spans="5:19" x14ac:dyDescent="0.25">
      <c r="E2671" s="16"/>
      <c r="F2671" s="16"/>
      <c r="G2671" s="17"/>
      <c r="H2671" s="18"/>
      <c r="I2671" s="26"/>
      <c r="J2671" s="19"/>
      <c r="K2671" s="18"/>
      <c r="L2671" s="18"/>
      <c r="M2671" s="18"/>
      <c r="N2671" s="18"/>
      <c r="S2671" s="18"/>
    </row>
    <row r="2672" spans="5:19" x14ac:dyDescent="0.25">
      <c r="E2672" s="16"/>
      <c r="F2672" s="16"/>
      <c r="G2672" s="17"/>
      <c r="H2672" s="18"/>
      <c r="I2672" s="26"/>
      <c r="J2672" s="19"/>
      <c r="K2672" s="18"/>
      <c r="L2672" s="18"/>
      <c r="M2672" s="18"/>
      <c r="N2672" s="18"/>
      <c r="S2672" s="18"/>
    </row>
    <row r="2673" spans="5:19" x14ac:dyDescent="0.25">
      <c r="E2673" s="16"/>
      <c r="F2673" s="16"/>
      <c r="G2673" s="17"/>
      <c r="H2673" s="18"/>
      <c r="I2673" s="26"/>
      <c r="J2673" s="19"/>
      <c r="K2673" s="18"/>
      <c r="L2673" s="18"/>
      <c r="M2673" s="18"/>
      <c r="N2673" s="18"/>
      <c r="S2673" s="18"/>
    </row>
    <row r="2674" spans="5:19" x14ac:dyDescent="0.25">
      <c r="E2674" s="16"/>
      <c r="F2674" s="16"/>
      <c r="G2674" s="17"/>
      <c r="H2674" s="18"/>
      <c r="I2674" s="26"/>
      <c r="J2674" s="19"/>
      <c r="K2674" s="18"/>
      <c r="L2674" s="18"/>
      <c r="M2674" s="18"/>
      <c r="N2674" s="18"/>
      <c r="S2674" s="18"/>
    </row>
    <row r="2675" spans="5:19" x14ac:dyDescent="0.25">
      <c r="E2675" s="16"/>
      <c r="F2675" s="16"/>
      <c r="G2675" s="17"/>
      <c r="H2675" s="18"/>
      <c r="I2675" s="26"/>
      <c r="J2675" s="19"/>
      <c r="K2675" s="18"/>
      <c r="L2675" s="18"/>
      <c r="M2675" s="18"/>
      <c r="N2675" s="18"/>
      <c r="S2675" s="18"/>
    </row>
    <row r="2676" spans="5:19" x14ac:dyDescent="0.25">
      <c r="E2676" s="16"/>
      <c r="F2676" s="16"/>
      <c r="G2676" s="17"/>
      <c r="H2676" s="18"/>
      <c r="I2676" s="26"/>
      <c r="J2676" s="19"/>
      <c r="K2676" s="18"/>
      <c r="L2676" s="18"/>
      <c r="M2676" s="18"/>
      <c r="N2676" s="18"/>
      <c r="S2676" s="18"/>
    </row>
    <row r="2677" spans="5:19" x14ac:dyDescent="0.25">
      <c r="E2677" s="16"/>
      <c r="F2677" s="16"/>
      <c r="G2677" s="17"/>
      <c r="H2677" s="18"/>
      <c r="I2677" s="26"/>
      <c r="J2677" s="19"/>
      <c r="K2677" s="18"/>
      <c r="L2677" s="18"/>
      <c r="M2677" s="18"/>
      <c r="N2677" s="18"/>
      <c r="S2677" s="18"/>
    </row>
    <row r="2678" spans="5:19" x14ac:dyDescent="0.25">
      <c r="E2678" s="16"/>
      <c r="F2678" s="16"/>
      <c r="G2678" s="17"/>
      <c r="H2678" s="18"/>
      <c r="I2678" s="26"/>
      <c r="J2678" s="19"/>
      <c r="K2678" s="18"/>
      <c r="L2678" s="18"/>
      <c r="M2678" s="18"/>
      <c r="N2678" s="18"/>
      <c r="S2678" s="18"/>
    </row>
    <row r="2679" spans="5:19" x14ac:dyDescent="0.25">
      <c r="E2679" s="16"/>
      <c r="F2679" s="16"/>
      <c r="G2679" s="17"/>
      <c r="H2679" s="18"/>
      <c r="I2679" s="26"/>
      <c r="J2679" s="19"/>
      <c r="K2679" s="18"/>
      <c r="L2679" s="18"/>
      <c r="M2679" s="18"/>
      <c r="N2679" s="18"/>
      <c r="S2679" s="18"/>
    </row>
    <row r="2680" spans="5:19" x14ac:dyDescent="0.25">
      <c r="E2680" s="16"/>
      <c r="F2680" s="16"/>
      <c r="G2680" s="17"/>
      <c r="H2680" s="18"/>
      <c r="I2680" s="26"/>
      <c r="J2680" s="19"/>
      <c r="K2680" s="18"/>
      <c r="L2680" s="18"/>
      <c r="M2680" s="18"/>
      <c r="N2680" s="18"/>
      <c r="S2680" s="18"/>
    </row>
    <row r="2681" spans="5:19" x14ac:dyDescent="0.25">
      <c r="E2681" s="16"/>
      <c r="F2681" s="16"/>
      <c r="G2681" s="17"/>
      <c r="H2681" s="18"/>
      <c r="I2681" s="26"/>
      <c r="J2681" s="19"/>
      <c r="K2681" s="18"/>
      <c r="L2681" s="18"/>
      <c r="M2681" s="18"/>
      <c r="N2681" s="18"/>
      <c r="S2681" s="18"/>
    </row>
    <row r="2682" spans="5:19" x14ac:dyDescent="0.25">
      <c r="E2682" s="16"/>
      <c r="F2682" s="16"/>
      <c r="G2682" s="17"/>
      <c r="H2682" s="18"/>
      <c r="I2682" s="26"/>
      <c r="J2682" s="19"/>
      <c r="K2682" s="18"/>
      <c r="L2682" s="18"/>
      <c r="M2682" s="18"/>
      <c r="N2682" s="18"/>
      <c r="Q2682" s="18"/>
      <c r="S2682" s="18"/>
    </row>
    <row r="2683" spans="5:19" x14ac:dyDescent="0.25">
      <c r="E2683" s="16"/>
      <c r="F2683" s="16"/>
      <c r="G2683" s="17"/>
      <c r="H2683" s="18"/>
      <c r="I2683" s="26"/>
      <c r="J2683" s="19"/>
      <c r="K2683" s="18"/>
      <c r="L2683" s="18"/>
      <c r="M2683" s="18"/>
      <c r="N2683" s="18"/>
      <c r="S2683" s="18"/>
    </row>
    <row r="2684" spans="5:19" x14ac:dyDescent="0.25">
      <c r="E2684" s="16"/>
      <c r="F2684" s="16"/>
      <c r="G2684" s="17"/>
      <c r="H2684" s="18"/>
      <c r="I2684" s="26"/>
      <c r="J2684" s="19"/>
      <c r="K2684" s="18"/>
      <c r="L2684" s="18"/>
      <c r="M2684" s="18"/>
      <c r="N2684" s="18"/>
      <c r="S2684" s="18"/>
    </row>
    <row r="2685" spans="5:19" x14ac:dyDescent="0.25">
      <c r="E2685" s="16"/>
      <c r="F2685" s="16"/>
      <c r="G2685" s="17"/>
      <c r="H2685" s="18"/>
      <c r="I2685" s="26"/>
      <c r="J2685" s="19"/>
      <c r="K2685" s="18"/>
      <c r="L2685" s="18"/>
      <c r="M2685" s="18"/>
      <c r="N2685" s="18"/>
      <c r="S2685" s="18"/>
    </row>
    <row r="2686" spans="5:19" x14ac:dyDescent="0.25">
      <c r="E2686" s="16"/>
      <c r="F2686" s="16"/>
      <c r="G2686" s="17"/>
      <c r="H2686" s="18"/>
      <c r="I2686" s="26"/>
      <c r="J2686" s="19"/>
      <c r="K2686" s="18"/>
      <c r="L2686" s="18"/>
      <c r="M2686" s="18"/>
      <c r="N2686" s="18"/>
      <c r="S2686" s="18"/>
    </row>
    <row r="2687" spans="5:19" x14ac:dyDescent="0.25">
      <c r="E2687" s="16"/>
      <c r="F2687" s="16"/>
      <c r="G2687" s="17"/>
      <c r="H2687" s="18"/>
      <c r="I2687" s="26"/>
      <c r="J2687" s="19"/>
      <c r="K2687" s="18"/>
      <c r="L2687" s="18"/>
      <c r="M2687" s="18"/>
      <c r="N2687" s="18"/>
      <c r="S2687" s="18"/>
    </row>
    <row r="2688" spans="5:19" x14ac:dyDescent="0.25">
      <c r="E2688" s="16"/>
      <c r="F2688" s="16"/>
      <c r="G2688" s="17"/>
      <c r="H2688" s="18"/>
      <c r="I2688" s="26"/>
      <c r="J2688" s="19"/>
      <c r="K2688" s="18"/>
      <c r="L2688" s="18"/>
      <c r="M2688" s="18"/>
      <c r="N2688" s="18"/>
      <c r="S2688" s="18"/>
    </row>
    <row r="2689" spans="5:19" x14ac:dyDescent="0.25">
      <c r="E2689" s="16"/>
      <c r="F2689" s="16"/>
      <c r="G2689" s="17"/>
      <c r="H2689" s="18"/>
      <c r="I2689" s="26"/>
      <c r="J2689" s="19"/>
      <c r="K2689" s="18"/>
      <c r="L2689" s="18"/>
      <c r="M2689" s="18"/>
      <c r="N2689" s="18"/>
      <c r="S2689" s="18"/>
    </row>
    <row r="2690" spans="5:19" x14ac:dyDescent="0.25">
      <c r="E2690" s="16"/>
      <c r="F2690" s="16"/>
      <c r="G2690" s="17"/>
      <c r="H2690" s="18"/>
      <c r="I2690" s="26"/>
      <c r="J2690" s="19"/>
      <c r="K2690" s="18"/>
      <c r="L2690" s="18"/>
      <c r="M2690" s="18"/>
      <c r="N2690" s="18"/>
      <c r="S2690" s="18"/>
    </row>
    <row r="2691" spans="5:19" x14ac:dyDescent="0.25">
      <c r="E2691" s="16"/>
      <c r="F2691" s="16"/>
      <c r="G2691" s="17"/>
      <c r="H2691" s="18"/>
      <c r="I2691" s="26"/>
      <c r="J2691" s="19"/>
      <c r="K2691" s="18"/>
      <c r="L2691" s="18"/>
      <c r="M2691" s="18"/>
      <c r="N2691" s="18"/>
      <c r="S2691" s="18"/>
    </row>
    <row r="2692" spans="5:19" x14ac:dyDescent="0.25">
      <c r="E2692" s="16"/>
      <c r="F2692" s="16"/>
      <c r="G2692" s="17"/>
      <c r="H2692" s="18"/>
      <c r="I2692" s="26"/>
      <c r="J2692" s="19"/>
      <c r="K2692" s="18"/>
      <c r="L2692" s="18"/>
      <c r="M2692" s="18"/>
      <c r="N2692" s="18"/>
      <c r="S2692" s="18"/>
    </row>
    <row r="2693" spans="5:19" x14ac:dyDescent="0.25">
      <c r="E2693" s="16"/>
      <c r="F2693" s="16"/>
      <c r="G2693" s="17"/>
      <c r="H2693" s="18"/>
      <c r="I2693" s="26"/>
      <c r="J2693" s="19"/>
      <c r="K2693" s="18"/>
      <c r="L2693" s="18"/>
      <c r="M2693" s="18"/>
      <c r="N2693" s="18"/>
      <c r="S2693" s="18"/>
    </row>
    <row r="2694" spans="5:19" x14ac:dyDescent="0.25">
      <c r="E2694" s="16"/>
      <c r="F2694" s="16"/>
      <c r="G2694" s="17"/>
      <c r="H2694" s="18"/>
      <c r="I2694" s="26"/>
      <c r="J2694" s="19"/>
      <c r="K2694" s="18"/>
      <c r="L2694" s="18"/>
      <c r="M2694" s="18"/>
      <c r="N2694" s="18"/>
      <c r="S2694" s="18"/>
    </row>
    <row r="2695" spans="5:19" x14ac:dyDescent="0.25">
      <c r="E2695" s="16"/>
      <c r="F2695" s="16"/>
      <c r="G2695" s="17"/>
      <c r="H2695" s="18"/>
      <c r="I2695" s="26"/>
      <c r="J2695" s="19"/>
      <c r="K2695" s="18"/>
      <c r="L2695" s="18"/>
      <c r="M2695" s="18"/>
      <c r="N2695" s="18"/>
      <c r="S2695" s="18"/>
    </row>
    <row r="2696" spans="5:19" x14ac:dyDescent="0.25">
      <c r="E2696" s="16"/>
      <c r="F2696" s="16"/>
      <c r="G2696" s="17"/>
      <c r="H2696" s="18"/>
      <c r="I2696" s="26"/>
      <c r="J2696" s="19"/>
      <c r="K2696" s="18"/>
      <c r="L2696" s="18"/>
      <c r="M2696" s="18"/>
      <c r="N2696" s="18"/>
      <c r="S2696" s="18"/>
    </row>
    <row r="2697" spans="5:19" x14ac:dyDescent="0.25">
      <c r="E2697" s="16"/>
      <c r="F2697" s="16"/>
      <c r="G2697" s="17"/>
      <c r="H2697" s="18"/>
      <c r="I2697" s="26"/>
      <c r="J2697" s="19"/>
      <c r="K2697" s="18"/>
      <c r="L2697" s="18"/>
      <c r="M2697" s="18"/>
      <c r="N2697" s="18"/>
      <c r="S2697" s="18"/>
    </row>
    <row r="2698" spans="5:19" x14ac:dyDescent="0.25">
      <c r="E2698" s="16"/>
      <c r="F2698" s="16"/>
      <c r="G2698" s="17"/>
      <c r="H2698" s="18"/>
      <c r="I2698" s="26"/>
      <c r="J2698" s="19"/>
      <c r="K2698" s="18"/>
      <c r="L2698" s="18"/>
      <c r="M2698" s="18"/>
      <c r="N2698" s="18"/>
      <c r="S2698" s="18"/>
    </row>
    <row r="2699" spans="5:19" x14ac:dyDescent="0.25">
      <c r="E2699" s="16"/>
      <c r="F2699" s="16"/>
      <c r="G2699" s="17"/>
      <c r="H2699" s="18"/>
      <c r="I2699" s="26"/>
      <c r="J2699" s="19"/>
      <c r="K2699" s="18"/>
      <c r="L2699" s="18"/>
      <c r="M2699" s="18"/>
      <c r="N2699" s="18"/>
      <c r="S2699" s="18"/>
    </row>
    <row r="2700" spans="5:19" x14ac:dyDescent="0.25">
      <c r="E2700" s="16"/>
      <c r="F2700" s="16"/>
      <c r="G2700" s="17"/>
      <c r="H2700" s="18"/>
      <c r="I2700" s="26"/>
      <c r="J2700" s="19"/>
      <c r="K2700" s="18"/>
      <c r="L2700" s="18"/>
      <c r="M2700" s="18"/>
      <c r="N2700" s="18"/>
      <c r="S2700" s="18"/>
    </row>
    <row r="2701" spans="5:19" x14ac:dyDescent="0.25">
      <c r="E2701" s="16"/>
      <c r="F2701" s="16"/>
      <c r="G2701" s="17"/>
      <c r="H2701" s="18"/>
      <c r="I2701" s="26"/>
      <c r="J2701" s="19"/>
      <c r="K2701" s="18"/>
      <c r="L2701" s="18"/>
      <c r="M2701" s="18"/>
      <c r="N2701" s="18"/>
      <c r="S2701" s="18"/>
    </row>
    <row r="2702" spans="5:19" x14ac:dyDescent="0.25">
      <c r="E2702" s="16"/>
      <c r="F2702" s="16"/>
      <c r="G2702" s="17"/>
      <c r="H2702" s="18"/>
      <c r="I2702" s="26"/>
      <c r="J2702" s="19"/>
      <c r="K2702" s="18"/>
      <c r="L2702" s="18"/>
      <c r="M2702" s="18"/>
      <c r="N2702" s="18"/>
      <c r="S2702" s="18"/>
    </row>
    <row r="2703" spans="5:19" x14ac:dyDescent="0.25">
      <c r="E2703" s="16"/>
      <c r="F2703" s="16"/>
      <c r="G2703" s="17"/>
      <c r="H2703" s="18"/>
      <c r="I2703" s="26"/>
      <c r="J2703" s="19"/>
      <c r="K2703" s="18"/>
      <c r="L2703" s="18"/>
      <c r="M2703" s="18"/>
      <c r="N2703" s="18"/>
      <c r="S2703" s="18"/>
    </row>
    <row r="2704" spans="5:19" x14ac:dyDescent="0.25">
      <c r="E2704" s="16"/>
      <c r="F2704" s="16"/>
      <c r="G2704" s="17"/>
      <c r="H2704" s="18"/>
      <c r="I2704" s="26"/>
      <c r="J2704" s="19"/>
      <c r="K2704" s="18"/>
      <c r="L2704" s="18"/>
      <c r="M2704" s="18"/>
      <c r="N2704" s="18"/>
      <c r="S2704" s="18"/>
    </row>
    <row r="2705" spans="5:19" x14ac:dyDescent="0.25">
      <c r="E2705" s="16"/>
      <c r="F2705" s="16"/>
      <c r="G2705" s="17"/>
      <c r="H2705" s="18"/>
      <c r="I2705" s="26"/>
      <c r="J2705" s="19"/>
      <c r="K2705" s="18"/>
      <c r="L2705" s="18"/>
      <c r="M2705" s="18"/>
      <c r="N2705" s="18"/>
      <c r="S2705" s="18"/>
    </row>
    <row r="2706" spans="5:19" x14ac:dyDescent="0.25">
      <c r="E2706" s="16"/>
      <c r="F2706" s="16"/>
      <c r="G2706" s="17"/>
      <c r="H2706" s="18"/>
      <c r="I2706" s="26"/>
      <c r="J2706" s="19"/>
      <c r="K2706" s="18"/>
      <c r="L2706" s="18"/>
      <c r="M2706" s="18"/>
      <c r="N2706" s="18"/>
      <c r="S2706" s="18"/>
    </row>
    <row r="2707" spans="5:19" x14ac:dyDescent="0.25">
      <c r="E2707" s="16"/>
      <c r="F2707" s="16"/>
      <c r="G2707" s="17"/>
      <c r="H2707" s="18"/>
      <c r="I2707" s="26"/>
      <c r="J2707" s="19"/>
      <c r="K2707" s="18"/>
      <c r="L2707" s="18"/>
      <c r="M2707" s="18"/>
      <c r="N2707" s="18"/>
      <c r="S2707" s="18"/>
    </row>
    <row r="2708" spans="5:19" x14ac:dyDescent="0.25">
      <c r="E2708" s="16"/>
      <c r="F2708" s="16"/>
      <c r="G2708" s="17"/>
      <c r="H2708" s="18"/>
      <c r="I2708" s="26"/>
      <c r="J2708" s="19"/>
      <c r="K2708" s="18"/>
      <c r="L2708" s="18"/>
      <c r="M2708" s="18"/>
      <c r="N2708" s="18"/>
      <c r="S2708" s="18"/>
    </row>
    <row r="2709" spans="5:19" x14ac:dyDescent="0.25">
      <c r="E2709" s="16"/>
      <c r="F2709" s="16"/>
      <c r="G2709" s="17"/>
      <c r="H2709" s="18"/>
      <c r="I2709" s="26"/>
      <c r="J2709" s="19"/>
      <c r="K2709" s="18"/>
      <c r="L2709" s="18"/>
      <c r="M2709" s="18"/>
      <c r="N2709" s="18"/>
      <c r="S2709" s="18"/>
    </row>
    <row r="2710" spans="5:19" x14ac:dyDescent="0.25">
      <c r="E2710" s="16"/>
      <c r="F2710" s="16"/>
      <c r="G2710" s="17"/>
      <c r="H2710" s="18"/>
      <c r="I2710" s="26"/>
      <c r="J2710" s="19"/>
      <c r="K2710" s="18"/>
      <c r="L2710" s="18"/>
      <c r="M2710" s="18"/>
      <c r="N2710" s="18"/>
      <c r="S2710" s="18"/>
    </row>
    <row r="2711" spans="5:19" x14ac:dyDescent="0.25">
      <c r="E2711" s="16"/>
      <c r="F2711" s="16"/>
      <c r="G2711" s="17"/>
      <c r="H2711" s="18"/>
      <c r="I2711" s="26"/>
      <c r="J2711" s="19"/>
      <c r="K2711" s="18"/>
      <c r="L2711" s="18"/>
      <c r="M2711" s="18"/>
      <c r="N2711" s="18"/>
      <c r="S2711" s="18"/>
    </row>
    <row r="2712" spans="5:19" x14ac:dyDescent="0.25">
      <c r="E2712" s="16"/>
      <c r="F2712" s="16"/>
      <c r="G2712" s="17"/>
      <c r="H2712" s="18"/>
      <c r="I2712" s="26"/>
      <c r="J2712" s="19"/>
      <c r="K2712" s="18"/>
      <c r="L2712" s="18"/>
      <c r="M2712" s="18"/>
      <c r="N2712" s="18"/>
      <c r="S2712" s="18"/>
    </row>
    <row r="2713" spans="5:19" x14ac:dyDescent="0.25">
      <c r="E2713" s="16"/>
      <c r="F2713" s="16"/>
      <c r="G2713" s="17"/>
      <c r="H2713" s="18"/>
      <c r="I2713" s="26"/>
      <c r="J2713" s="19"/>
      <c r="K2713" s="18"/>
      <c r="L2713" s="18"/>
      <c r="M2713" s="18"/>
      <c r="N2713" s="18"/>
      <c r="S2713" s="18"/>
    </row>
    <row r="2714" spans="5:19" x14ac:dyDescent="0.25">
      <c r="E2714" s="16"/>
      <c r="F2714" s="16"/>
      <c r="G2714" s="17"/>
      <c r="H2714" s="18"/>
      <c r="I2714" s="26"/>
      <c r="J2714" s="19"/>
      <c r="K2714" s="18"/>
      <c r="L2714" s="18"/>
      <c r="M2714" s="18"/>
      <c r="N2714" s="18"/>
      <c r="S2714" s="18"/>
    </row>
    <row r="2715" spans="5:19" x14ac:dyDescent="0.25">
      <c r="E2715" s="16"/>
      <c r="F2715" s="16"/>
      <c r="G2715" s="17"/>
      <c r="H2715" s="18"/>
      <c r="I2715" s="26"/>
      <c r="J2715" s="19"/>
      <c r="K2715" s="18"/>
      <c r="L2715" s="18"/>
      <c r="M2715" s="18"/>
      <c r="N2715" s="18"/>
      <c r="S2715" s="18"/>
    </row>
    <row r="2716" spans="5:19" x14ac:dyDescent="0.25">
      <c r="E2716" s="16"/>
      <c r="F2716" s="16"/>
      <c r="G2716" s="17"/>
      <c r="H2716" s="18"/>
      <c r="I2716" s="26"/>
      <c r="J2716" s="19"/>
      <c r="K2716" s="18"/>
      <c r="L2716" s="18"/>
      <c r="M2716" s="18"/>
      <c r="N2716" s="18"/>
      <c r="S2716" s="18"/>
    </row>
    <row r="2717" spans="5:19" x14ac:dyDescent="0.25">
      <c r="E2717" s="16"/>
      <c r="F2717" s="16"/>
      <c r="G2717" s="17"/>
      <c r="H2717" s="18"/>
      <c r="I2717" s="26"/>
      <c r="J2717" s="19"/>
      <c r="K2717" s="18"/>
      <c r="L2717" s="18"/>
      <c r="M2717" s="18"/>
      <c r="N2717" s="18"/>
      <c r="S2717" s="18"/>
    </row>
    <row r="2718" spans="5:19" x14ac:dyDescent="0.25">
      <c r="E2718" s="16"/>
      <c r="F2718" s="16"/>
      <c r="G2718" s="17"/>
      <c r="H2718" s="18"/>
      <c r="I2718" s="26"/>
      <c r="J2718" s="19"/>
      <c r="K2718" s="18"/>
      <c r="L2718" s="18"/>
      <c r="M2718" s="18"/>
      <c r="N2718" s="18"/>
      <c r="S2718" s="18"/>
    </row>
    <row r="2719" spans="5:19" x14ac:dyDescent="0.25">
      <c r="E2719" s="16"/>
      <c r="F2719" s="16"/>
      <c r="G2719" s="17"/>
      <c r="H2719" s="18"/>
      <c r="I2719" s="26"/>
      <c r="J2719" s="19"/>
      <c r="K2719" s="18"/>
      <c r="L2719" s="18"/>
      <c r="M2719" s="18"/>
      <c r="N2719" s="18"/>
      <c r="S2719" s="18"/>
    </row>
    <row r="2720" spans="5:19" x14ac:dyDescent="0.25">
      <c r="E2720" s="16"/>
      <c r="F2720" s="16"/>
      <c r="G2720" s="17"/>
      <c r="H2720" s="18"/>
      <c r="I2720" s="26"/>
      <c r="J2720" s="19"/>
      <c r="K2720" s="18"/>
      <c r="L2720" s="18"/>
      <c r="M2720" s="18"/>
      <c r="N2720" s="18"/>
      <c r="S2720" s="18"/>
    </row>
    <row r="2721" spans="5:19" x14ac:dyDescent="0.25">
      <c r="E2721" s="16"/>
      <c r="F2721" s="16"/>
      <c r="G2721" s="17"/>
      <c r="H2721" s="18"/>
      <c r="I2721" s="26"/>
      <c r="J2721" s="19"/>
      <c r="K2721" s="18"/>
      <c r="L2721" s="18"/>
      <c r="M2721" s="18"/>
      <c r="N2721" s="18"/>
      <c r="S2721" s="18"/>
    </row>
    <row r="2722" spans="5:19" x14ac:dyDescent="0.25">
      <c r="E2722" s="16"/>
      <c r="F2722" s="16"/>
      <c r="G2722" s="17"/>
      <c r="H2722" s="18"/>
      <c r="I2722" s="26"/>
      <c r="J2722" s="19"/>
      <c r="K2722" s="18"/>
      <c r="L2722" s="18"/>
      <c r="M2722" s="18"/>
      <c r="N2722" s="18"/>
      <c r="S2722" s="18"/>
    </row>
    <row r="2723" spans="5:19" x14ac:dyDescent="0.25">
      <c r="E2723" s="16"/>
      <c r="F2723" s="16"/>
      <c r="G2723" s="17"/>
      <c r="H2723" s="18"/>
      <c r="I2723" s="26"/>
      <c r="J2723" s="19"/>
      <c r="K2723" s="18"/>
      <c r="L2723" s="18"/>
      <c r="M2723" s="18"/>
      <c r="N2723" s="18"/>
      <c r="S2723" s="18"/>
    </row>
    <row r="2724" spans="5:19" x14ac:dyDescent="0.25">
      <c r="E2724" s="16"/>
      <c r="F2724" s="16"/>
      <c r="G2724" s="17"/>
      <c r="H2724" s="18"/>
      <c r="I2724" s="26"/>
      <c r="J2724" s="19"/>
      <c r="K2724" s="18"/>
      <c r="L2724" s="18"/>
      <c r="M2724" s="18"/>
      <c r="N2724" s="18"/>
      <c r="S2724" s="18"/>
    </row>
    <row r="2725" spans="5:19" x14ac:dyDescent="0.25">
      <c r="E2725" s="16"/>
      <c r="F2725" s="16"/>
      <c r="G2725" s="17"/>
      <c r="H2725" s="18"/>
      <c r="I2725" s="26"/>
      <c r="J2725" s="19"/>
      <c r="K2725" s="18"/>
      <c r="L2725" s="18"/>
      <c r="M2725" s="18"/>
      <c r="N2725" s="18"/>
      <c r="S2725" s="18"/>
    </row>
    <row r="2726" spans="5:19" x14ac:dyDescent="0.25">
      <c r="E2726" s="16"/>
      <c r="F2726" s="16"/>
      <c r="G2726" s="17"/>
      <c r="H2726" s="18"/>
      <c r="I2726" s="26"/>
      <c r="J2726" s="19"/>
      <c r="K2726" s="18"/>
      <c r="L2726" s="18"/>
      <c r="M2726" s="18"/>
      <c r="N2726" s="18"/>
      <c r="S2726" s="18"/>
    </row>
    <row r="2727" spans="5:19" x14ac:dyDescent="0.25">
      <c r="E2727" s="16"/>
      <c r="F2727" s="16"/>
      <c r="G2727" s="17"/>
      <c r="H2727" s="18"/>
      <c r="I2727" s="26"/>
      <c r="J2727" s="19"/>
      <c r="K2727" s="18"/>
      <c r="L2727" s="18"/>
      <c r="M2727" s="18"/>
      <c r="N2727" s="18"/>
      <c r="S2727" s="18"/>
    </row>
    <row r="2728" spans="5:19" x14ac:dyDescent="0.25">
      <c r="E2728" s="16"/>
      <c r="F2728" s="16"/>
      <c r="G2728" s="17"/>
      <c r="H2728" s="18"/>
      <c r="I2728" s="26"/>
      <c r="J2728" s="19"/>
      <c r="K2728" s="18"/>
      <c r="L2728" s="18"/>
      <c r="M2728" s="18"/>
      <c r="N2728" s="18"/>
      <c r="S2728" s="18"/>
    </row>
    <row r="2729" spans="5:19" x14ac:dyDescent="0.25">
      <c r="E2729" s="16"/>
      <c r="F2729" s="16"/>
      <c r="G2729" s="17"/>
      <c r="H2729" s="18"/>
      <c r="I2729" s="26"/>
      <c r="J2729" s="19"/>
      <c r="K2729" s="18"/>
      <c r="L2729" s="18"/>
      <c r="M2729" s="18"/>
      <c r="N2729" s="18"/>
      <c r="Q2729" s="18"/>
      <c r="S2729" s="18"/>
    </row>
    <row r="2730" spans="5:19" x14ac:dyDescent="0.25">
      <c r="E2730" s="16"/>
      <c r="F2730" s="16"/>
      <c r="G2730" s="17"/>
      <c r="H2730" s="18"/>
      <c r="I2730" s="26"/>
      <c r="J2730" s="19"/>
      <c r="K2730" s="18"/>
      <c r="L2730" s="18"/>
      <c r="M2730" s="18"/>
      <c r="N2730" s="18"/>
      <c r="S2730" s="18"/>
    </row>
    <row r="2731" spans="5:19" x14ac:dyDescent="0.25">
      <c r="E2731" s="16"/>
      <c r="F2731" s="16"/>
      <c r="G2731" s="17"/>
      <c r="H2731" s="18"/>
      <c r="I2731" s="26"/>
      <c r="J2731" s="19"/>
      <c r="K2731" s="18"/>
      <c r="L2731" s="18"/>
      <c r="M2731" s="18"/>
      <c r="N2731" s="18"/>
      <c r="S2731" s="18"/>
    </row>
    <row r="2732" spans="5:19" x14ac:dyDescent="0.25">
      <c r="E2732" s="16"/>
      <c r="F2732" s="16"/>
      <c r="G2732" s="17"/>
      <c r="H2732" s="18"/>
      <c r="I2732" s="26"/>
      <c r="J2732" s="19"/>
      <c r="K2732" s="18"/>
      <c r="L2732" s="18"/>
      <c r="M2732" s="18"/>
      <c r="N2732" s="18"/>
      <c r="S2732" s="18"/>
    </row>
    <row r="2733" spans="5:19" x14ac:dyDescent="0.25">
      <c r="E2733" s="16"/>
      <c r="F2733" s="16"/>
      <c r="G2733" s="17"/>
      <c r="H2733" s="18"/>
      <c r="I2733" s="26"/>
      <c r="J2733" s="19"/>
      <c r="K2733" s="18"/>
      <c r="L2733" s="18"/>
      <c r="M2733" s="18"/>
      <c r="N2733" s="18"/>
      <c r="S2733" s="18"/>
    </row>
    <row r="2734" spans="5:19" x14ac:dyDescent="0.25">
      <c r="E2734" s="16"/>
      <c r="F2734" s="16"/>
      <c r="G2734" s="17"/>
      <c r="H2734" s="18"/>
      <c r="I2734" s="26"/>
      <c r="J2734" s="19"/>
      <c r="K2734" s="18"/>
      <c r="L2734" s="18"/>
      <c r="M2734" s="18"/>
      <c r="N2734" s="18"/>
      <c r="S2734" s="18"/>
    </row>
    <row r="2735" spans="5:19" x14ac:dyDescent="0.25">
      <c r="E2735" s="16"/>
      <c r="F2735" s="16"/>
      <c r="G2735" s="17"/>
      <c r="H2735" s="18"/>
      <c r="I2735" s="26"/>
      <c r="J2735" s="19"/>
      <c r="K2735" s="18"/>
      <c r="L2735" s="18"/>
      <c r="M2735" s="18"/>
      <c r="N2735" s="18"/>
      <c r="S2735" s="18"/>
    </row>
    <row r="2736" spans="5:19" x14ac:dyDescent="0.25">
      <c r="E2736" s="16"/>
      <c r="F2736" s="16"/>
      <c r="G2736" s="17"/>
      <c r="H2736" s="18"/>
      <c r="I2736" s="26"/>
      <c r="J2736" s="19"/>
      <c r="K2736" s="18"/>
      <c r="L2736" s="18"/>
      <c r="M2736" s="18"/>
      <c r="N2736" s="18"/>
      <c r="S2736" s="18"/>
    </row>
    <row r="2737" spans="5:19" x14ac:dyDescent="0.25">
      <c r="E2737" s="16"/>
      <c r="F2737" s="16"/>
      <c r="G2737" s="17"/>
      <c r="H2737" s="18"/>
      <c r="I2737" s="26"/>
      <c r="J2737" s="19"/>
      <c r="K2737" s="18"/>
      <c r="L2737" s="18"/>
      <c r="M2737" s="18"/>
      <c r="N2737" s="18"/>
      <c r="S2737" s="18"/>
    </row>
    <row r="2738" spans="5:19" x14ac:dyDescent="0.25">
      <c r="E2738" s="16"/>
      <c r="F2738" s="16"/>
      <c r="G2738" s="17"/>
      <c r="H2738" s="18"/>
      <c r="I2738" s="26"/>
      <c r="J2738" s="19"/>
      <c r="K2738" s="18"/>
      <c r="L2738" s="18"/>
      <c r="M2738" s="18"/>
      <c r="N2738" s="18"/>
      <c r="S2738" s="18"/>
    </row>
    <row r="2739" spans="5:19" x14ac:dyDescent="0.25">
      <c r="E2739" s="16"/>
      <c r="F2739" s="16"/>
      <c r="G2739" s="17"/>
      <c r="H2739" s="18"/>
      <c r="I2739" s="26"/>
      <c r="J2739" s="19"/>
      <c r="K2739" s="18"/>
      <c r="L2739" s="18"/>
      <c r="M2739" s="18"/>
      <c r="N2739" s="18"/>
      <c r="S2739" s="18"/>
    </row>
    <row r="2740" spans="5:19" x14ac:dyDescent="0.25">
      <c r="E2740" s="16"/>
      <c r="F2740" s="16"/>
      <c r="G2740" s="17"/>
      <c r="H2740" s="18"/>
      <c r="I2740" s="26"/>
      <c r="J2740" s="19"/>
      <c r="K2740" s="18"/>
      <c r="L2740" s="18"/>
      <c r="M2740" s="18"/>
      <c r="N2740" s="18"/>
      <c r="S2740" s="18"/>
    </row>
    <row r="2741" spans="5:19" x14ac:dyDescent="0.25">
      <c r="E2741" s="16"/>
      <c r="F2741" s="16"/>
      <c r="G2741" s="17"/>
      <c r="H2741" s="18"/>
      <c r="I2741" s="26"/>
      <c r="J2741" s="19"/>
      <c r="K2741" s="18"/>
      <c r="L2741" s="18"/>
      <c r="M2741" s="18"/>
      <c r="N2741" s="18"/>
      <c r="S2741" s="18"/>
    </row>
    <row r="2742" spans="5:19" x14ac:dyDescent="0.25">
      <c r="E2742" s="16"/>
      <c r="F2742" s="16"/>
      <c r="G2742" s="17"/>
      <c r="H2742" s="18"/>
      <c r="I2742" s="26"/>
      <c r="J2742" s="19"/>
      <c r="K2742" s="18"/>
      <c r="L2742" s="18"/>
      <c r="M2742" s="18"/>
      <c r="N2742" s="18"/>
      <c r="S2742" s="18"/>
    </row>
    <row r="2743" spans="5:19" x14ac:dyDescent="0.25">
      <c r="E2743" s="16"/>
      <c r="F2743" s="16"/>
      <c r="G2743" s="17"/>
      <c r="H2743" s="18"/>
      <c r="I2743" s="26"/>
      <c r="J2743" s="19"/>
      <c r="K2743" s="18"/>
      <c r="L2743" s="18"/>
      <c r="M2743" s="18"/>
      <c r="N2743" s="18"/>
      <c r="S2743" s="18"/>
    </row>
    <row r="2744" spans="5:19" x14ac:dyDescent="0.25">
      <c r="E2744" s="16"/>
      <c r="F2744" s="16"/>
      <c r="G2744" s="17"/>
      <c r="H2744" s="18"/>
      <c r="I2744" s="26"/>
      <c r="J2744" s="19"/>
      <c r="K2744" s="18"/>
      <c r="L2744" s="18"/>
      <c r="M2744" s="18"/>
      <c r="N2744" s="18"/>
      <c r="S2744" s="18"/>
    </row>
    <row r="2745" spans="5:19" x14ac:dyDescent="0.25">
      <c r="E2745" s="16"/>
      <c r="F2745" s="16"/>
      <c r="G2745" s="17"/>
      <c r="H2745" s="18"/>
      <c r="I2745" s="26"/>
      <c r="J2745" s="19"/>
      <c r="K2745" s="18"/>
      <c r="L2745" s="18"/>
      <c r="M2745" s="18"/>
      <c r="N2745" s="18"/>
      <c r="S2745" s="18"/>
    </row>
    <row r="2746" spans="5:19" x14ac:dyDescent="0.25">
      <c r="E2746" s="16"/>
      <c r="F2746" s="16"/>
      <c r="G2746" s="17"/>
      <c r="H2746" s="18"/>
      <c r="I2746" s="26"/>
      <c r="J2746" s="19"/>
      <c r="K2746" s="18"/>
      <c r="L2746" s="18"/>
      <c r="M2746" s="18"/>
      <c r="N2746" s="18"/>
      <c r="S2746" s="18"/>
    </row>
    <row r="2747" spans="5:19" x14ac:dyDescent="0.25">
      <c r="E2747" s="16"/>
      <c r="F2747" s="16"/>
      <c r="G2747" s="17"/>
      <c r="H2747" s="18"/>
      <c r="I2747" s="26"/>
      <c r="J2747" s="19"/>
      <c r="K2747" s="18"/>
      <c r="L2747" s="18"/>
      <c r="M2747" s="18"/>
      <c r="N2747" s="18"/>
      <c r="S2747" s="18"/>
    </row>
    <row r="2748" spans="5:19" x14ac:dyDescent="0.25">
      <c r="E2748" s="16"/>
      <c r="F2748" s="16"/>
      <c r="G2748" s="17"/>
      <c r="H2748" s="18"/>
      <c r="I2748" s="26"/>
      <c r="J2748" s="19"/>
      <c r="K2748" s="18"/>
      <c r="L2748" s="18"/>
      <c r="M2748" s="18"/>
      <c r="N2748" s="18"/>
      <c r="S2748" s="18"/>
    </row>
    <row r="2749" spans="5:19" x14ac:dyDescent="0.25">
      <c r="E2749" s="16"/>
      <c r="F2749" s="16"/>
      <c r="G2749" s="17"/>
      <c r="H2749" s="18"/>
      <c r="I2749" s="26"/>
      <c r="J2749" s="19"/>
      <c r="K2749" s="18"/>
      <c r="L2749" s="18"/>
      <c r="M2749" s="18"/>
      <c r="N2749" s="18"/>
      <c r="S2749" s="18"/>
    </row>
    <row r="2750" spans="5:19" x14ac:dyDescent="0.25">
      <c r="E2750" s="16"/>
      <c r="F2750" s="16"/>
      <c r="G2750" s="17"/>
      <c r="H2750" s="18"/>
      <c r="I2750" s="26"/>
      <c r="J2750" s="19"/>
      <c r="K2750" s="18"/>
      <c r="L2750" s="18"/>
      <c r="M2750" s="18"/>
      <c r="N2750" s="18"/>
      <c r="S2750" s="18"/>
    </row>
    <row r="2751" spans="5:19" x14ac:dyDescent="0.25">
      <c r="E2751" s="16"/>
      <c r="F2751" s="16"/>
      <c r="G2751" s="17"/>
      <c r="H2751" s="18"/>
      <c r="I2751" s="26"/>
      <c r="J2751" s="19"/>
      <c r="K2751" s="18"/>
      <c r="L2751" s="18"/>
      <c r="M2751" s="18"/>
      <c r="N2751" s="18"/>
      <c r="S2751" s="18"/>
    </row>
    <row r="2752" spans="5:19" x14ac:dyDescent="0.25">
      <c r="E2752" s="16"/>
      <c r="F2752" s="16"/>
      <c r="G2752" s="17"/>
      <c r="H2752" s="18"/>
      <c r="I2752" s="26"/>
      <c r="J2752" s="19"/>
      <c r="K2752" s="18"/>
      <c r="L2752" s="18"/>
      <c r="M2752" s="18"/>
      <c r="N2752" s="18"/>
      <c r="S2752" s="18"/>
    </row>
    <row r="2753" spans="5:19" x14ac:dyDescent="0.25">
      <c r="E2753" s="16"/>
      <c r="F2753" s="16"/>
      <c r="G2753" s="17"/>
      <c r="H2753" s="18"/>
      <c r="I2753" s="26"/>
      <c r="J2753" s="19"/>
      <c r="K2753" s="18"/>
      <c r="L2753" s="18"/>
      <c r="M2753" s="18"/>
      <c r="N2753" s="18"/>
      <c r="S2753" s="18"/>
    </row>
    <row r="2754" spans="5:19" x14ac:dyDescent="0.25">
      <c r="E2754" s="16"/>
      <c r="F2754" s="16"/>
      <c r="G2754" s="17"/>
      <c r="H2754" s="18"/>
      <c r="I2754" s="26"/>
      <c r="J2754" s="19"/>
      <c r="K2754" s="18"/>
      <c r="L2754" s="18"/>
      <c r="M2754" s="18"/>
      <c r="N2754" s="18"/>
      <c r="S2754" s="18"/>
    </row>
    <row r="2755" spans="5:19" x14ac:dyDescent="0.25">
      <c r="E2755" s="16"/>
      <c r="F2755" s="16"/>
      <c r="G2755" s="17"/>
      <c r="H2755" s="18"/>
      <c r="I2755" s="26"/>
      <c r="J2755" s="19"/>
      <c r="K2755" s="18"/>
      <c r="L2755" s="18"/>
      <c r="M2755" s="18"/>
      <c r="N2755" s="18"/>
      <c r="S2755" s="18"/>
    </row>
    <row r="2756" spans="5:19" x14ac:dyDescent="0.25">
      <c r="E2756" s="16"/>
      <c r="F2756" s="16"/>
      <c r="G2756" s="17"/>
      <c r="H2756" s="18"/>
      <c r="I2756" s="26"/>
      <c r="J2756" s="19"/>
      <c r="K2756" s="18"/>
      <c r="L2756" s="18"/>
      <c r="M2756" s="18"/>
      <c r="N2756" s="18"/>
      <c r="S2756" s="18"/>
    </row>
    <row r="2757" spans="5:19" x14ac:dyDescent="0.25">
      <c r="E2757" s="16"/>
      <c r="F2757" s="16"/>
      <c r="G2757" s="17"/>
      <c r="H2757" s="18"/>
      <c r="I2757" s="26"/>
      <c r="J2757" s="19"/>
      <c r="K2757" s="18"/>
      <c r="L2757" s="18"/>
      <c r="M2757" s="18"/>
      <c r="N2757" s="18"/>
      <c r="S2757" s="18"/>
    </row>
    <row r="2758" spans="5:19" x14ac:dyDescent="0.25">
      <c r="E2758" s="16"/>
      <c r="F2758" s="16"/>
      <c r="G2758" s="17"/>
      <c r="H2758" s="18"/>
      <c r="I2758" s="26"/>
      <c r="J2758" s="19"/>
      <c r="K2758" s="18"/>
      <c r="L2758" s="18"/>
      <c r="M2758" s="18"/>
      <c r="N2758" s="18"/>
      <c r="S2758" s="18"/>
    </row>
    <row r="2759" spans="5:19" x14ac:dyDescent="0.25">
      <c r="E2759" s="16"/>
      <c r="F2759" s="16"/>
      <c r="G2759" s="17"/>
      <c r="H2759" s="18"/>
      <c r="I2759" s="26"/>
      <c r="J2759" s="19"/>
      <c r="K2759" s="18"/>
      <c r="L2759" s="18"/>
      <c r="M2759" s="18"/>
      <c r="N2759" s="18"/>
      <c r="S2759" s="18"/>
    </row>
    <row r="2760" spans="5:19" x14ac:dyDescent="0.25">
      <c r="E2760" s="16"/>
      <c r="F2760" s="16"/>
      <c r="G2760" s="17"/>
      <c r="H2760" s="18"/>
      <c r="I2760" s="26"/>
      <c r="J2760" s="19"/>
      <c r="K2760" s="18"/>
      <c r="L2760" s="18"/>
      <c r="M2760" s="18"/>
      <c r="N2760" s="18"/>
      <c r="S2760" s="18"/>
    </row>
    <row r="2761" spans="5:19" x14ac:dyDescent="0.25">
      <c r="E2761" s="16"/>
      <c r="F2761" s="16"/>
      <c r="G2761" s="17"/>
      <c r="H2761" s="18"/>
      <c r="I2761" s="26"/>
      <c r="J2761" s="19"/>
      <c r="K2761" s="18"/>
      <c r="L2761" s="18"/>
      <c r="M2761" s="18"/>
      <c r="N2761" s="18"/>
      <c r="S2761" s="18"/>
    </row>
    <row r="2762" spans="5:19" x14ac:dyDescent="0.25">
      <c r="E2762" s="16"/>
      <c r="F2762" s="16"/>
      <c r="G2762" s="17"/>
      <c r="H2762" s="18"/>
      <c r="I2762" s="26"/>
      <c r="J2762" s="19"/>
      <c r="K2762" s="18"/>
      <c r="L2762" s="18"/>
      <c r="M2762" s="18"/>
      <c r="N2762" s="18"/>
      <c r="S2762" s="18"/>
    </row>
    <row r="2763" spans="5:19" x14ac:dyDescent="0.25">
      <c r="E2763" s="16"/>
      <c r="F2763" s="16"/>
      <c r="G2763" s="17"/>
      <c r="H2763" s="18"/>
      <c r="I2763" s="26"/>
      <c r="J2763" s="19"/>
      <c r="K2763" s="18"/>
      <c r="L2763" s="18"/>
      <c r="M2763" s="18"/>
      <c r="N2763" s="18"/>
      <c r="S2763" s="18"/>
    </row>
    <row r="2764" spans="5:19" x14ac:dyDescent="0.25">
      <c r="E2764" s="16"/>
      <c r="F2764" s="16"/>
      <c r="G2764" s="17"/>
      <c r="H2764" s="18"/>
      <c r="I2764" s="26"/>
      <c r="J2764" s="19"/>
      <c r="K2764" s="18"/>
      <c r="L2764" s="18"/>
      <c r="M2764" s="18"/>
      <c r="N2764" s="18"/>
      <c r="S2764" s="18"/>
    </row>
    <row r="2765" spans="5:19" x14ac:dyDescent="0.25">
      <c r="E2765" s="16"/>
      <c r="F2765" s="16"/>
      <c r="G2765" s="17"/>
      <c r="H2765" s="18"/>
      <c r="I2765" s="26"/>
      <c r="J2765" s="19"/>
      <c r="K2765" s="18"/>
      <c r="L2765" s="18"/>
      <c r="M2765" s="18"/>
      <c r="N2765" s="18"/>
      <c r="S2765" s="18"/>
    </row>
    <row r="2766" spans="5:19" x14ac:dyDescent="0.25">
      <c r="E2766" s="16"/>
      <c r="F2766" s="16"/>
      <c r="G2766" s="17"/>
      <c r="H2766" s="18"/>
      <c r="I2766" s="26"/>
      <c r="J2766" s="19"/>
      <c r="K2766" s="18"/>
      <c r="L2766" s="18"/>
      <c r="M2766" s="18"/>
      <c r="N2766" s="18"/>
      <c r="S2766" s="18"/>
    </row>
    <row r="2767" spans="5:19" x14ac:dyDescent="0.25">
      <c r="E2767" s="16"/>
      <c r="F2767" s="16"/>
      <c r="G2767" s="17"/>
      <c r="H2767" s="18"/>
      <c r="I2767" s="26"/>
      <c r="J2767" s="19"/>
      <c r="K2767" s="18"/>
      <c r="L2767" s="18"/>
      <c r="M2767" s="18"/>
      <c r="N2767" s="18"/>
      <c r="S2767" s="18"/>
    </row>
    <row r="2768" spans="5:19" x14ac:dyDescent="0.25">
      <c r="E2768" s="16"/>
      <c r="F2768" s="16"/>
      <c r="G2768" s="17"/>
      <c r="H2768" s="18"/>
      <c r="I2768" s="26"/>
      <c r="J2768" s="19"/>
      <c r="K2768" s="18"/>
      <c r="L2768" s="18"/>
      <c r="M2768" s="18"/>
      <c r="N2768" s="18"/>
      <c r="S2768" s="18"/>
    </row>
    <row r="2769" spans="5:19" x14ac:dyDescent="0.25">
      <c r="E2769" s="16"/>
      <c r="F2769" s="16"/>
      <c r="G2769" s="17"/>
      <c r="H2769" s="18"/>
      <c r="I2769" s="26"/>
      <c r="J2769" s="19"/>
      <c r="K2769" s="18"/>
      <c r="L2769" s="18"/>
      <c r="M2769" s="18"/>
      <c r="N2769" s="18"/>
      <c r="S2769" s="18"/>
    </row>
    <row r="2770" spans="5:19" x14ac:dyDescent="0.25">
      <c r="E2770" s="16"/>
      <c r="F2770" s="16"/>
      <c r="G2770" s="17"/>
      <c r="H2770" s="18"/>
      <c r="I2770" s="26"/>
      <c r="J2770" s="19"/>
      <c r="K2770" s="18"/>
      <c r="L2770" s="18"/>
      <c r="M2770" s="18"/>
      <c r="N2770" s="18"/>
      <c r="S2770" s="18"/>
    </row>
    <row r="2771" spans="5:19" x14ac:dyDescent="0.25">
      <c r="E2771" s="16"/>
      <c r="F2771" s="16"/>
      <c r="G2771" s="17"/>
      <c r="H2771" s="18"/>
      <c r="I2771" s="26"/>
      <c r="J2771" s="19"/>
      <c r="K2771" s="18"/>
      <c r="L2771" s="18"/>
      <c r="M2771" s="18"/>
      <c r="N2771" s="18"/>
      <c r="S2771" s="18"/>
    </row>
    <row r="2772" spans="5:19" x14ac:dyDescent="0.25">
      <c r="E2772" s="16"/>
      <c r="F2772" s="16"/>
      <c r="G2772" s="17"/>
      <c r="H2772" s="18"/>
      <c r="I2772" s="26"/>
      <c r="J2772" s="19"/>
      <c r="K2772" s="18"/>
      <c r="L2772" s="18"/>
      <c r="M2772" s="18"/>
      <c r="N2772" s="18"/>
      <c r="S2772" s="18"/>
    </row>
    <row r="2773" spans="5:19" x14ac:dyDescent="0.25">
      <c r="E2773" s="16"/>
      <c r="F2773" s="16"/>
      <c r="G2773" s="17"/>
      <c r="H2773" s="18"/>
      <c r="I2773" s="26"/>
      <c r="J2773" s="19"/>
      <c r="K2773" s="18"/>
      <c r="L2773" s="18"/>
      <c r="M2773" s="18"/>
      <c r="N2773" s="18"/>
      <c r="S2773" s="18"/>
    </row>
    <row r="2774" spans="5:19" x14ac:dyDescent="0.25">
      <c r="E2774" s="16"/>
      <c r="F2774" s="16"/>
      <c r="G2774" s="17"/>
      <c r="H2774" s="18"/>
      <c r="I2774" s="26"/>
      <c r="J2774" s="19"/>
      <c r="K2774" s="18"/>
      <c r="L2774" s="18"/>
      <c r="M2774" s="18"/>
      <c r="N2774" s="18"/>
      <c r="S2774" s="18"/>
    </row>
    <row r="2775" spans="5:19" x14ac:dyDescent="0.25">
      <c r="E2775" s="16"/>
      <c r="F2775" s="16"/>
      <c r="G2775" s="17"/>
      <c r="H2775" s="18"/>
      <c r="I2775" s="26"/>
      <c r="J2775" s="19"/>
      <c r="K2775" s="18"/>
      <c r="L2775" s="18"/>
      <c r="M2775" s="18"/>
      <c r="N2775" s="18"/>
      <c r="S2775" s="18"/>
    </row>
    <row r="2776" spans="5:19" x14ac:dyDescent="0.25">
      <c r="E2776" s="16"/>
      <c r="F2776" s="16"/>
      <c r="G2776" s="17"/>
      <c r="H2776" s="18"/>
      <c r="I2776" s="26"/>
      <c r="J2776" s="19"/>
      <c r="K2776" s="18"/>
      <c r="L2776" s="18"/>
      <c r="M2776" s="18"/>
      <c r="N2776" s="18"/>
      <c r="S2776" s="18"/>
    </row>
    <row r="2777" spans="5:19" x14ac:dyDescent="0.25">
      <c r="E2777" s="16"/>
      <c r="F2777" s="16"/>
      <c r="G2777" s="17"/>
      <c r="H2777" s="18"/>
      <c r="I2777" s="26"/>
      <c r="J2777" s="19"/>
      <c r="K2777" s="18"/>
      <c r="L2777" s="18"/>
      <c r="M2777" s="18"/>
      <c r="N2777" s="18"/>
      <c r="S2777" s="18"/>
    </row>
    <row r="2778" spans="5:19" x14ac:dyDescent="0.25">
      <c r="E2778" s="16"/>
      <c r="F2778" s="16"/>
      <c r="G2778" s="17"/>
      <c r="H2778" s="18"/>
      <c r="I2778" s="26"/>
      <c r="J2778" s="19"/>
      <c r="K2778" s="18"/>
      <c r="L2778" s="18"/>
      <c r="M2778" s="18"/>
      <c r="N2778" s="18"/>
      <c r="S2778" s="18"/>
    </row>
    <row r="2779" spans="5:19" x14ac:dyDescent="0.25">
      <c r="E2779" s="16"/>
      <c r="F2779" s="16"/>
      <c r="G2779" s="17"/>
      <c r="H2779" s="18"/>
      <c r="I2779" s="26"/>
      <c r="J2779" s="19"/>
      <c r="K2779" s="18"/>
      <c r="L2779" s="18"/>
      <c r="M2779" s="18"/>
      <c r="N2779" s="18"/>
      <c r="S2779" s="18"/>
    </row>
    <row r="2780" spans="5:19" x14ac:dyDescent="0.25">
      <c r="E2780" s="16"/>
      <c r="F2780" s="16"/>
      <c r="G2780" s="17"/>
      <c r="H2780" s="18"/>
      <c r="I2780" s="26"/>
      <c r="J2780" s="19"/>
      <c r="K2780" s="18"/>
      <c r="L2780" s="18"/>
      <c r="M2780" s="18"/>
      <c r="N2780" s="18"/>
      <c r="S2780" s="18"/>
    </row>
    <row r="2781" spans="5:19" x14ac:dyDescent="0.25">
      <c r="E2781" s="16"/>
      <c r="F2781" s="16"/>
      <c r="G2781" s="17"/>
      <c r="H2781" s="18"/>
      <c r="I2781" s="26"/>
      <c r="J2781" s="19"/>
      <c r="K2781" s="18"/>
      <c r="L2781" s="18"/>
      <c r="M2781" s="18"/>
      <c r="N2781" s="18"/>
      <c r="S2781" s="18"/>
    </row>
    <row r="2782" spans="5:19" x14ac:dyDescent="0.25">
      <c r="E2782" s="16"/>
      <c r="F2782" s="16"/>
      <c r="G2782" s="17"/>
      <c r="H2782" s="18"/>
      <c r="I2782" s="26"/>
      <c r="J2782" s="19"/>
      <c r="K2782" s="18"/>
      <c r="L2782" s="18"/>
      <c r="M2782" s="18"/>
      <c r="N2782" s="18"/>
      <c r="S2782" s="18"/>
    </row>
    <row r="2783" spans="5:19" x14ac:dyDescent="0.25">
      <c r="E2783" s="16"/>
      <c r="F2783" s="16"/>
      <c r="G2783" s="17"/>
      <c r="H2783" s="18"/>
      <c r="I2783" s="26"/>
      <c r="J2783" s="19"/>
      <c r="K2783" s="18"/>
      <c r="L2783" s="18"/>
      <c r="M2783" s="18"/>
      <c r="N2783" s="18"/>
      <c r="S2783" s="18"/>
    </row>
    <row r="2784" spans="5:19" x14ac:dyDescent="0.25">
      <c r="E2784" s="16"/>
      <c r="F2784" s="16"/>
      <c r="G2784" s="17"/>
      <c r="H2784" s="18"/>
      <c r="I2784" s="26"/>
      <c r="J2784" s="19"/>
      <c r="K2784" s="18"/>
      <c r="L2784" s="18"/>
      <c r="M2784" s="18"/>
      <c r="N2784" s="18"/>
      <c r="S2784" s="18"/>
    </row>
    <row r="2785" spans="5:19" x14ac:dyDescent="0.25">
      <c r="E2785" s="16"/>
      <c r="F2785" s="16"/>
      <c r="G2785" s="17"/>
      <c r="H2785" s="18"/>
      <c r="I2785" s="26"/>
      <c r="J2785" s="19"/>
      <c r="K2785" s="18"/>
      <c r="L2785" s="18"/>
      <c r="M2785" s="18"/>
      <c r="N2785" s="18"/>
      <c r="S2785" s="18"/>
    </row>
    <row r="2786" spans="5:19" x14ac:dyDescent="0.25">
      <c r="E2786" s="16"/>
      <c r="F2786" s="16"/>
      <c r="G2786" s="17"/>
      <c r="H2786" s="18"/>
      <c r="I2786" s="26"/>
      <c r="J2786" s="19"/>
      <c r="K2786" s="18"/>
      <c r="L2786" s="18"/>
      <c r="M2786" s="18"/>
      <c r="N2786" s="18"/>
      <c r="S2786" s="18"/>
    </row>
    <row r="2787" spans="5:19" x14ac:dyDescent="0.25">
      <c r="E2787" s="16"/>
      <c r="F2787" s="16"/>
      <c r="G2787" s="17"/>
      <c r="H2787" s="18"/>
      <c r="I2787" s="26"/>
      <c r="J2787" s="19"/>
      <c r="K2787" s="18"/>
      <c r="L2787" s="18"/>
      <c r="M2787" s="18"/>
      <c r="N2787" s="18"/>
      <c r="S2787" s="18"/>
    </row>
    <row r="2788" spans="5:19" x14ac:dyDescent="0.25">
      <c r="E2788" s="16"/>
      <c r="F2788" s="16"/>
      <c r="G2788" s="17"/>
      <c r="H2788" s="18"/>
      <c r="I2788" s="26"/>
      <c r="J2788" s="19"/>
      <c r="K2788" s="18"/>
      <c r="L2788" s="18"/>
      <c r="M2788" s="18"/>
      <c r="N2788" s="18"/>
      <c r="S2788" s="18"/>
    </row>
    <row r="2789" spans="5:19" x14ac:dyDescent="0.25">
      <c r="E2789" s="16"/>
      <c r="F2789" s="16"/>
      <c r="G2789" s="17"/>
      <c r="H2789" s="18"/>
      <c r="I2789" s="26"/>
      <c r="J2789" s="19"/>
      <c r="K2789" s="18"/>
      <c r="L2789" s="18"/>
      <c r="M2789" s="18"/>
      <c r="N2789" s="18"/>
      <c r="S2789" s="18"/>
    </row>
    <row r="2790" spans="5:19" x14ac:dyDescent="0.25">
      <c r="E2790" s="16"/>
      <c r="F2790" s="16"/>
      <c r="G2790" s="17"/>
      <c r="H2790" s="18"/>
      <c r="I2790" s="26"/>
      <c r="J2790" s="19"/>
      <c r="K2790" s="18"/>
      <c r="L2790" s="18"/>
      <c r="M2790" s="18"/>
      <c r="N2790" s="18"/>
      <c r="S2790" s="18"/>
    </row>
    <row r="2791" spans="5:19" x14ac:dyDescent="0.25">
      <c r="E2791" s="16"/>
      <c r="F2791" s="16"/>
      <c r="G2791" s="17"/>
      <c r="H2791" s="18"/>
      <c r="I2791" s="26"/>
      <c r="J2791" s="19"/>
      <c r="K2791" s="18"/>
      <c r="L2791" s="18"/>
      <c r="M2791" s="18"/>
      <c r="N2791" s="18"/>
      <c r="S2791" s="18"/>
    </row>
    <row r="2792" spans="5:19" x14ac:dyDescent="0.25">
      <c r="E2792" s="16"/>
      <c r="F2792" s="16"/>
      <c r="G2792" s="17"/>
      <c r="H2792" s="18"/>
      <c r="I2792" s="26"/>
      <c r="J2792" s="19"/>
      <c r="K2792" s="18"/>
      <c r="L2792" s="18"/>
      <c r="M2792" s="18"/>
      <c r="N2792" s="18"/>
      <c r="S2792" s="18"/>
    </row>
    <row r="2793" spans="5:19" x14ac:dyDescent="0.25">
      <c r="E2793" s="16"/>
      <c r="F2793" s="16"/>
      <c r="G2793" s="17"/>
      <c r="H2793" s="18"/>
      <c r="I2793" s="26"/>
      <c r="J2793" s="19"/>
      <c r="K2793" s="18"/>
      <c r="L2793" s="18"/>
      <c r="M2793" s="18"/>
      <c r="N2793" s="18"/>
      <c r="S2793" s="18"/>
    </row>
    <row r="2794" spans="5:19" x14ac:dyDescent="0.25">
      <c r="E2794" s="16"/>
      <c r="F2794" s="16"/>
      <c r="G2794" s="17"/>
      <c r="H2794" s="18"/>
      <c r="I2794" s="26"/>
      <c r="J2794" s="19"/>
      <c r="K2794" s="18"/>
      <c r="L2794" s="18"/>
      <c r="M2794" s="18"/>
      <c r="N2794" s="18"/>
      <c r="Q2794" s="18"/>
      <c r="S2794" s="18"/>
    </row>
    <row r="2795" spans="5:19" x14ac:dyDescent="0.25">
      <c r="E2795" s="16"/>
      <c r="F2795" s="16"/>
      <c r="G2795" s="17"/>
      <c r="H2795" s="18"/>
      <c r="I2795" s="26"/>
      <c r="J2795" s="19"/>
      <c r="K2795" s="18"/>
      <c r="L2795" s="18"/>
      <c r="M2795" s="18"/>
      <c r="N2795" s="18"/>
      <c r="S2795" s="18"/>
    </row>
    <row r="2796" spans="5:19" x14ac:dyDescent="0.25">
      <c r="E2796" s="16"/>
      <c r="F2796" s="16"/>
      <c r="G2796" s="17"/>
      <c r="H2796" s="18"/>
      <c r="I2796" s="26"/>
      <c r="J2796" s="19"/>
      <c r="K2796" s="18"/>
      <c r="L2796" s="18"/>
      <c r="M2796" s="18"/>
      <c r="N2796" s="18"/>
      <c r="S2796" s="18"/>
    </row>
    <row r="2797" spans="5:19" x14ac:dyDescent="0.25">
      <c r="E2797" s="16"/>
      <c r="F2797" s="16"/>
      <c r="G2797" s="17"/>
      <c r="H2797" s="18"/>
      <c r="I2797" s="26"/>
      <c r="J2797" s="19"/>
      <c r="K2797" s="18"/>
      <c r="L2797" s="18"/>
      <c r="M2797" s="18"/>
      <c r="N2797" s="18"/>
      <c r="S2797" s="18"/>
    </row>
    <row r="2798" spans="5:19" x14ac:dyDescent="0.25">
      <c r="E2798" s="16"/>
      <c r="F2798" s="16"/>
      <c r="G2798" s="17"/>
      <c r="H2798" s="18"/>
      <c r="I2798" s="26"/>
      <c r="J2798" s="19"/>
      <c r="K2798" s="18"/>
      <c r="L2798" s="18"/>
      <c r="M2798" s="18"/>
      <c r="N2798" s="18"/>
      <c r="S2798" s="18"/>
    </row>
    <row r="2799" spans="5:19" x14ac:dyDescent="0.25">
      <c r="E2799" s="16"/>
      <c r="F2799" s="16"/>
      <c r="G2799" s="17"/>
      <c r="H2799" s="18"/>
      <c r="I2799" s="26"/>
      <c r="J2799" s="19"/>
      <c r="K2799" s="18"/>
      <c r="L2799" s="18"/>
      <c r="M2799" s="18"/>
      <c r="N2799" s="18"/>
      <c r="S2799" s="18"/>
    </row>
    <row r="2800" spans="5:19" x14ac:dyDescent="0.25">
      <c r="E2800" s="16"/>
      <c r="F2800" s="16"/>
      <c r="G2800" s="17"/>
      <c r="H2800" s="18"/>
      <c r="I2800" s="26"/>
      <c r="J2800" s="19"/>
      <c r="K2800" s="18"/>
      <c r="L2800" s="18"/>
      <c r="M2800" s="18"/>
      <c r="N2800" s="18"/>
      <c r="S2800" s="18"/>
    </row>
    <row r="2801" spans="5:19" x14ac:dyDescent="0.25">
      <c r="E2801" s="16"/>
      <c r="F2801" s="16"/>
      <c r="G2801" s="17"/>
      <c r="H2801" s="18"/>
      <c r="I2801" s="26"/>
      <c r="J2801" s="19"/>
      <c r="K2801" s="18"/>
      <c r="L2801" s="18"/>
      <c r="M2801" s="18"/>
      <c r="N2801" s="18"/>
      <c r="S2801" s="18"/>
    </row>
    <row r="2802" spans="5:19" x14ac:dyDescent="0.25">
      <c r="E2802" s="16"/>
      <c r="F2802" s="16"/>
      <c r="G2802" s="17"/>
      <c r="H2802" s="18"/>
      <c r="I2802" s="26"/>
      <c r="J2802" s="19"/>
      <c r="K2802" s="18"/>
      <c r="L2802" s="18"/>
      <c r="M2802" s="18"/>
      <c r="N2802" s="18"/>
      <c r="S2802" s="18"/>
    </row>
    <row r="2803" spans="5:19" x14ac:dyDescent="0.25">
      <c r="E2803" s="16"/>
      <c r="F2803" s="16"/>
      <c r="G2803" s="17"/>
      <c r="H2803" s="18"/>
      <c r="I2803" s="26"/>
      <c r="J2803" s="19"/>
      <c r="K2803" s="18"/>
      <c r="L2803" s="18"/>
      <c r="M2803" s="18"/>
      <c r="N2803" s="18"/>
      <c r="S2803" s="18"/>
    </row>
    <row r="2804" spans="5:19" x14ac:dyDescent="0.25">
      <c r="E2804" s="16"/>
      <c r="F2804" s="16"/>
      <c r="G2804" s="17"/>
      <c r="H2804" s="18"/>
      <c r="I2804" s="26"/>
      <c r="J2804" s="19"/>
      <c r="K2804" s="18"/>
      <c r="L2804" s="18"/>
      <c r="M2804" s="18"/>
      <c r="N2804" s="18"/>
      <c r="S2804" s="18"/>
    </row>
    <row r="2805" spans="5:19" x14ac:dyDescent="0.25">
      <c r="E2805" s="16"/>
      <c r="F2805" s="16"/>
      <c r="G2805" s="17"/>
      <c r="H2805" s="18"/>
      <c r="I2805" s="26"/>
      <c r="J2805" s="19"/>
      <c r="K2805" s="18"/>
      <c r="L2805" s="18"/>
      <c r="M2805" s="18"/>
      <c r="N2805" s="18"/>
      <c r="S2805" s="18"/>
    </row>
    <row r="2806" spans="5:19" x14ac:dyDescent="0.25">
      <c r="E2806" s="16"/>
      <c r="F2806" s="16"/>
      <c r="G2806" s="17"/>
      <c r="H2806" s="18"/>
      <c r="I2806" s="26"/>
      <c r="J2806" s="19"/>
      <c r="K2806" s="18"/>
      <c r="L2806" s="18"/>
      <c r="M2806" s="18"/>
      <c r="N2806" s="18"/>
      <c r="S2806" s="18"/>
    </row>
    <row r="2807" spans="5:19" x14ac:dyDescent="0.25">
      <c r="E2807" s="16"/>
      <c r="F2807" s="16"/>
      <c r="G2807" s="17"/>
      <c r="H2807" s="18"/>
      <c r="I2807" s="26"/>
      <c r="J2807" s="19"/>
      <c r="K2807" s="18"/>
      <c r="L2807" s="18"/>
      <c r="M2807" s="18"/>
      <c r="N2807" s="18"/>
      <c r="S2807" s="18"/>
    </row>
    <row r="2808" spans="5:19" x14ac:dyDescent="0.25">
      <c r="E2808" s="16"/>
      <c r="F2808" s="16"/>
      <c r="G2808" s="17"/>
      <c r="H2808" s="18"/>
      <c r="I2808" s="26"/>
      <c r="J2808" s="19"/>
      <c r="K2808" s="18"/>
      <c r="L2808" s="18"/>
      <c r="M2808" s="18"/>
      <c r="N2808" s="18"/>
      <c r="S2808" s="18"/>
    </row>
    <row r="2809" spans="5:19" x14ac:dyDescent="0.25">
      <c r="E2809" s="16"/>
      <c r="F2809" s="16"/>
      <c r="G2809" s="17"/>
      <c r="H2809" s="18"/>
      <c r="I2809" s="26"/>
      <c r="J2809" s="19"/>
      <c r="K2809" s="18"/>
      <c r="L2809" s="18"/>
      <c r="M2809" s="18"/>
      <c r="N2809" s="18"/>
      <c r="S2809" s="18"/>
    </row>
    <row r="2810" spans="5:19" x14ac:dyDescent="0.25">
      <c r="E2810" s="16"/>
      <c r="F2810" s="16"/>
      <c r="G2810" s="17"/>
      <c r="H2810" s="18"/>
      <c r="I2810" s="26"/>
      <c r="J2810" s="19"/>
      <c r="K2810" s="18"/>
      <c r="L2810" s="18"/>
      <c r="M2810" s="18"/>
      <c r="N2810" s="18"/>
      <c r="S2810" s="18"/>
    </row>
    <row r="2811" spans="5:19" x14ac:dyDescent="0.25">
      <c r="E2811" s="16"/>
      <c r="F2811" s="16"/>
      <c r="G2811" s="17"/>
      <c r="H2811" s="18"/>
      <c r="I2811" s="26"/>
      <c r="J2811" s="19"/>
      <c r="K2811" s="18"/>
      <c r="L2811" s="18"/>
      <c r="M2811" s="18"/>
      <c r="N2811" s="18"/>
      <c r="S2811" s="18"/>
    </row>
    <row r="2812" spans="5:19" x14ac:dyDescent="0.25">
      <c r="E2812" s="16"/>
      <c r="F2812" s="16"/>
      <c r="G2812" s="17"/>
      <c r="H2812" s="18"/>
      <c r="I2812" s="26"/>
      <c r="J2812" s="19"/>
      <c r="K2812" s="18"/>
      <c r="L2812" s="18"/>
      <c r="M2812" s="18"/>
      <c r="N2812" s="18"/>
      <c r="S2812" s="18"/>
    </row>
    <row r="2813" spans="5:19" x14ac:dyDescent="0.25">
      <c r="E2813" s="16"/>
      <c r="F2813" s="16"/>
      <c r="G2813" s="17"/>
      <c r="H2813" s="18"/>
      <c r="I2813" s="26"/>
      <c r="J2813" s="19"/>
      <c r="K2813" s="18"/>
      <c r="L2813" s="18"/>
      <c r="M2813" s="18"/>
      <c r="N2813" s="18"/>
      <c r="S2813" s="18"/>
    </row>
    <row r="2814" spans="5:19" x14ac:dyDescent="0.25">
      <c r="E2814" s="16"/>
      <c r="F2814" s="16"/>
      <c r="G2814" s="17"/>
      <c r="H2814" s="18"/>
      <c r="I2814" s="26"/>
      <c r="J2814" s="19"/>
      <c r="K2814" s="18"/>
      <c r="L2814" s="18"/>
      <c r="M2814" s="18"/>
      <c r="N2814" s="18"/>
      <c r="S2814" s="18"/>
    </row>
    <row r="2815" spans="5:19" x14ac:dyDescent="0.25">
      <c r="E2815" s="16"/>
      <c r="F2815" s="16"/>
      <c r="G2815" s="17"/>
      <c r="H2815" s="18"/>
      <c r="I2815" s="26"/>
      <c r="J2815" s="19"/>
      <c r="K2815" s="18"/>
      <c r="L2815" s="18"/>
      <c r="M2815" s="18"/>
      <c r="N2815" s="18"/>
      <c r="S2815" s="18"/>
    </row>
    <row r="2816" spans="5:19" x14ac:dyDescent="0.25">
      <c r="E2816" s="16"/>
      <c r="F2816" s="16"/>
      <c r="G2816" s="17"/>
      <c r="H2816" s="18"/>
      <c r="I2816" s="26"/>
      <c r="J2816" s="19"/>
      <c r="K2816" s="18"/>
      <c r="L2816" s="18"/>
      <c r="M2816" s="18"/>
      <c r="N2816" s="18"/>
      <c r="S2816" s="18"/>
    </row>
    <row r="2817" spans="5:19" x14ac:dyDescent="0.25">
      <c r="E2817" s="16"/>
      <c r="F2817" s="16"/>
      <c r="G2817" s="17"/>
      <c r="H2817" s="18"/>
      <c r="I2817" s="26"/>
      <c r="J2817" s="19"/>
      <c r="K2817" s="18"/>
      <c r="L2817" s="18"/>
      <c r="M2817" s="18"/>
      <c r="N2817" s="18"/>
      <c r="S2817" s="18"/>
    </row>
    <row r="2818" spans="5:19" x14ac:dyDescent="0.25">
      <c r="E2818" s="16"/>
      <c r="F2818" s="16"/>
      <c r="G2818" s="17"/>
      <c r="H2818" s="18"/>
      <c r="I2818" s="26"/>
      <c r="J2818" s="19"/>
      <c r="K2818" s="18"/>
      <c r="L2818" s="18"/>
      <c r="M2818" s="18"/>
      <c r="N2818" s="18"/>
      <c r="S2818" s="18"/>
    </row>
    <row r="2819" spans="5:19" x14ac:dyDescent="0.25">
      <c r="E2819" s="16"/>
      <c r="F2819" s="16"/>
      <c r="G2819" s="17"/>
      <c r="H2819" s="18"/>
      <c r="I2819" s="26"/>
      <c r="J2819" s="19"/>
      <c r="K2819" s="18"/>
      <c r="L2819" s="18"/>
      <c r="M2819" s="18"/>
      <c r="N2819" s="18"/>
      <c r="S2819" s="18"/>
    </row>
    <row r="2820" spans="5:19" x14ac:dyDescent="0.25">
      <c r="E2820" s="16"/>
      <c r="F2820" s="16"/>
      <c r="G2820" s="17"/>
      <c r="H2820" s="18"/>
      <c r="I2820" s="26"/>
      <c r="J2820" s="19"/>
      <c r="K2820" s="18"/>
      <c r="L2820" s="18"/>
      <c r="M2820" s="18"/>
      <c r="N2820" s="18"/>
      <c r="S2820" s="18"/>
    </row>
    <row r="2821" spans="5:19" x14ac:dyDescent="0.25">
      <c r="E2821" s="16"/>
      <c r="F2821" s="16"/>
      <c r="G2821" s="17"/>
      <c r="H2821" s="18"/>
      <c r="I2821" s="26"/>
      <c r="J2821" s="19"/>
      <c r="K2821" s="18"/>
      <c r="L2821" s="18"/>
      <c r="M2821" s="18"/>
      <c r="N2821" s="18"/>
      <c r="S2821" s="18"/>
    </row>
    <row r="2822" spans="5:19" x14ac:dyDescent="0.25">
      <c r="E2822" s="16"/>
      <c r="F2822" s="16"/>
      <c r="G2822" s="17"/>
      <c r="H2822" s="18"/>
      <c r="I2822" s="26"/>
      <c r="J2822" s="19"/>
      <c r="K2822" s="18"/>
      <c r="L2822" s="18"/>
      <c r="M2822" s="18"/>
      <c r="N2822" s="18"/>
      <c r="S2822" s="18"/>
    </row>
    <row r="2823" spans="5:19" x14ac:dyDescent="0.25">
      <c r="E2823" s="16"/>
      <c r="F2823" s="16"/>
      <c r="G2823" s="17"/>
      <c r="H2823" s="18"/>
      <c r="I2823" s="26"/>
      <c r="J2823" s="19"/>
      <c r="K2823" s="18"/>
      <c r="L2823" s="18"/>
      <c r="M2823" s="18"/>
      <c r="N2823" s="18"/>
      <c r="S2823" s="18"/>
    </row>
    <row r="2824" spans="5:19" x14ac:dyDescent="0.25">
      <c r="E2824" s="16"/>
      <c r="F2824" s="16"/>
      <c r="G2824" s="17"/>
      <c r="H2824" s="18"/>
      <c r="I2824" s="26"/>
      <c r="J2824" s="19"/>
      <c r="K2824" s="18"/>
      <c r="L2824" s="18"/>
      <c r="M2824" s="18"/>
      <c r="N2824" s="18"/>
      <c r="S2824" s="18"/>
    </row>
    <row r="2825" spans="5:19" x14ac:dyDescent="0.25">
      <c r="E2825" s="16"/>
      <c r="F2825" s="16"/>
      <c r="G2825" s="17"/>
      <c r="H2825" s="18"/>
      <c r="I2825" s="26"/>
      <c r="J2825" s="19"/>
      <c r="K2825" s="18"/>
      <c r="L2825" s="18"/>
      <c r="M2825" s="18"/>
      <c r="N2825" s="18"/>
      <c r="S2825" s="18"/>
    </row>
    <row r="2826" spans="5:19" x14ac:dyDescent="0.25">
      <c r="E2826" s="16"/>
      <c r="F2826" s="16"/>
      <c r="G2826" s="17"/>
      <c r="H2826" s="18"/>
      <c r="I2826" s="26"/>
      <c r="J2826" s="19"/>
      <c r="K2826" s="18"/>
      <c r="L2826" s="18"/>
      <c r="M2826" s="18"/>
      <c r="N2826" s="18"/>
      <c r="S2826" s="18"/>
    </row>
    <row r="2827" spans="5:19" x14ac:dyDescent="0.25">
      <c r="E2827" s="16"/>
      <c r="F2827" s="16"/>
      <c r="G2827" s="17"/>
      <c r="H2827" s="18"/>
      <c r="I2827" s="26"/>
      <c r="J2827" s="19"/>
      <c r="K2827" s="18"/>
      <c r="L2827" s="18"/>
      <c r="M2827" s="18"/>
      <c r="N2827" s="18"/>
      <c r="S2827" s="18"/>
    </row>
    <row r="2828" spans="5:19" x14ac:dyDescent="0.25">
      <c r="E2828" s="16"/>
      <c r="F2828" s="16"/>
      <c r="G2828" s="17"/>
      <c r="H2828" s="18"/>
      <c r="I2828" s="26"/>
      <c r="J2828" s="19"/>
      <c r="K2828" s="18"/>
      <c r="L2828" s="18"/>
      <c r="M2828" s="18"/>
      <c r="N2828" s="18"/>
      <c r="S2828" s="18"/>
    </row>
    <row r="2829" spans="5:19" x14ac:dyDescent="0.25">
      <c r="E2829" s="16"/>
      <c r="F2829" s="16"/>
      <c r="G2829" s="17"/>
      <c r="H2829" s="18"/>
      <c r="I2829" s="26"/>
      <c r="J2829" s="19"/>
      <c r="K2829" s="18"/>
      <c r="L2829" s="18"/>
      <c r="M2829" s="18"/>
      <c r="N2829" s="18"/>
      <c r="S2829" s="18"/>
    </row>
    <row r="2830" spans="5:19" x14ac:dyDescent="0.25">
      <c r="E2830" s="16"/>
      <c r="F2830" s="16"/>
      <c r="G2830" s="17"/>
      <c r="H2830" s="18"/>
      <c r="I2830" s="26"/>
      <c r="J2830" s="19"/>
      <c r="K2830" s="18"/>
      <c r="L2830" s="18"/>
      <c r="M2830" s="18"/>
      <c r="N2830" s="18"/>
      <c r="S2830" s="18"/>
    </row>
    <row r="2831" spans="5:19" x14ac:dyDescent="0.25">
      <c r="E2831" s="16"/>
      <c r="F2831" s="16"/>
      <c r="G2831" s="17"/>
      <c r="H2831" s="18"/>
      <c r="I2831" s="26"/>
      <c r="J2831" s="19"/>
      <c r="K2831" s="18"/>
      <c r="L2831" s="18"/>
      <c r="M2831" s="18"/>
      <c r="N2831" s="18"/>
      <c r="Q2831" s="18"/>
      <c r="S2831" s="18"/>
    </row>
    <row r="2832" spans="5:19" x14ac:dyDescent="0.25">
      <c r="E2832" s="16"/>
      <c r="F2832" s="16"/>
      <c r="G2832" s="17"/>
      <c r="H2832" s="18"/>
      <c r="I2832" s="26"/>
      <c r="J2832" s="19"/>
      <c r="K2832" s="18"/>
      <c r="L2832" s="18"/>
      <c r="M2832" s="18"/>
      <c r="N2832" s="18"/>
      <c r="Q2832" s="18"/>
      <c r="S2832" s="18"/>
    </row>
    <row r="2833" spans="5:19" x14ac:dyDescent="0.25">
      <c r="E2833" s="16"/>
      <c r="F2833" s="16"/>
      <c r="G2833" s="17"/>
      <c r="H2833" s="18"/>
      <c r="I2833" s="26"/>
      <c r="J2833" s="19"/>
      <c r="K2833" s="18"/>
      <c r="L2833" s="18"/>
      <c r="M2833" s="18"/>
      <c r="N2833" s="18"/>
      <c r="Q2833" s="18"/>
      <c r="S2833" s="18"/>
    </row>
    <row r="2834" spans="5:19" x14ac:dyDescent="0.25">
      <c r="E2834" s="16"/>
      <c r="F2834" s="16"/>
      <c r="G2834" s="17"/>
      <c r="H2834" s="18"/>
      <c r="I2834" s="26"/>
      <c r="J2834" s="19"/>
      <c r="K2834" s="18"/>
      <c r="L2834" s="18"/>
      <c r="M2834" s="18"/>
      <c r="N2834" s="18"/>
      <c r="S2834" s="18"/>
    </row>
    <row r="2835" spans="5:19" x14ac:dyDescent="0.25">
      <c r="E2835" s="16"/>
      <c r="F2835" s="16"/>
      <c r="G2835" s="17"/>
      <c r="H2835" s="18"/>
      <c r="I2835" s="26"/>
      <c r="J2835" s="19"/>
      <c r="K2835" s="18"/>
      <c r="L2835" s="18"/>
      <c r="M2835" s="18"/>
      <c r="N2835" s="18"/>
      <c r="S2835" s="18"/>
    </row>
    <row r="2836" spans="5:19" x14ac:dyDescent="0.25">
      <c r="E2836" s="16"/>
      <c r="F2836" s="16"/>
      <c r="G2836" s="17"/>
      <c r="H2836" s="18"/>
      <c r="I2836" s="26"/>
      <c r="J2836" s="19"/>
      <c r="K2836" s="18"/>
      <c r="L2836" s="18"/>
      <c r="M2836" s="18"/>
      <c r="N2836" s="18"/>
      <c r="S2836" s="18"/>
    </row>
    <row r="2837" spans="5:19" x14ac:dyDescent="0.25">
      <c r="E2837" s="16"/>
      <c r="F2837" s="16"/>
      <c r="G2837" s="17"/>
      <c r="H2837" s="18"/>
      <c r="I2837" s="26"/>
      <c r="J2837" s="19"/>
      <c r="K2837" s="18"/>
      <c r="L2837" s="18"/>
      <c r="M2837" s="18"/>
      <c r="N2837" s="18"/>
      <c r="S2837" s="18"/>
    </row>
    <row r="2838" spans="5:19" x14ac:dyDescent="0.25">
      <c r="E2838" s="16"/>
      <c r="F2838" s="16"/>
      <c r="G2838" s="17"/>
      <c r="H2838" s="18"/>
      <c r="I2838" s="26"/>
      <c r="J2838" s="19"/>
      <c r="K2838" s="18"/>
      <c r="L2838" s="18"/>
      <c r="M2838" s="18"/>
      <c r="N2838" s="18"/>
      <c r="S2838" s="18"/>
    </row>
    <row r="2839" spans="5:19" x14ac:dyDescent="0.25">
      <c r="E2839" s="16"/>
      <c r="F2839" s="16"/>
      <c r="G2839" s="17"/>
      <c r="H2839" s="18"/>
      <c r="I2839" s="26"/>
      <c r="J2839" s="19"/>
      <c r="K2839" s="18"/>
      <c r="L2839" s="18"/>
      <c r="M2839" s="18"/>
      <c r="N2839" s="18"/>
      <c r="S2839" s="18"/>
    </row>
    <row r="2840" spans="5:19" x14ac:dyDescent="0.25">
      <c r="E2840" s="16"/>
      <c r="F2840" s="16"/>
      <c r="G2840" s="17"/>
      <c r="H2840" s="18"/>
      <c r="I2840" s="26"/>
      <c r="J2840" s="19"/>
      <c r="K2840" s="18"/>
      <c r="L2840" s="18"/>
      <c r="M2840" s="18"/>
      <c r="N2840" s="18"/>
      <c r="S2840" s="18"/>
    </row>
    <row r="2841" spans="5:19" x14ac:dyDescent="0.25">
      <c r="E2841" s="16"/>
      <c r="F2841" s="16"/>
      <c r="G2841" s="17"/>
      <c r="H2841" s="18"/>
      <c r="I2841" s="26"/>
      <c r="J2841" s="19"/>
      <c r="K2841" s="18"/>
      <c r="L2841" s="18"/>
      <c r="M2841" s="18"/>
      <c r="N2841" s="18"/>
      <c r="S2841" s="18"/>
    </row>
    <row r="2842" spans="5:19" x14ac:dyDescent="0.25">
      <c r="E2842" s="16"/>
      <c r="F2842" s="16"/>
      <c r="G2842" s="17"/>
      <c r="H2842" s="18"/>
      <c r="I2842" s="26"/>
      <c r="J2842" s="19"/>
      <c r="K2842" s="18"/>
      <c r="L2842" s="18"/>
      <c r="M2842" s="18"/>
      <c r="N2842" s="18"/>
      <c r="S2842" s="18"/>
    </row>
    <row r="2843" spans="5:19" x14ac:dyDescent="0.25">
      <c r="E2843" s="16"/>
      <c r="F2843" s="16"/>
      <c r="G2843" s="17"/>
      <c r="H2843" s="18"/>
      <c r="I2843" s="26"/>
      <c r="J2843" s="19"/>
      <c r="K2843" s="18"/>
      <c r="L2843" s="18"/>
      <c r="M2843" s="18"/>
      <c r="N2843" s="18"/>
      <c r="S2843" s="18"/>
    </row>
    <row r="2844" spans="5:19" x14ac:dyDescent="0.25">
      <c r="E2844" s="16"/>
      <c r="F2844" s="16"/>
      <c r="G2844" s="17"/>
      <c r="H2844" s="18"/>
      <c r="I2844" s="26"/>
      <c r="J2844" s="19"/>
      <c r="K2844" s="18"/>
      <c r="L2844" s="18"/>
      <c r="M2844" s="18"/>
      <c r="N2844" s="18"/>
      <c r="S2844" s="18"/>
    </row>
    <row r="2845" spans="5:19" x14ac:dyDescent="0.25">
      <c r="E2845" s="16"/>
      <c r="F2845" s="16"/>
      <c r="G2845" s="17"/>
      <c r="H2845" s="18"/>
      <c r="I2845" s="26"/>
      <c r="J2845" s="19"/>
      <c r="K2845" s="18"/>
      <c r="L2845" s="18"/>
      <c r="M2845" s="18"/>
      <c r="N2845" s="18"/>
      <c r="S2845" s="18"/>
    </row>
    <row r="2846" spans="5:19" x14ac:dyDescent="0.25">
      <c r="E2846" s="16"/>
      <c r="F2846" s="16"/>
      <c r="G2846" s="17"/>
      <c r="H2846" s="18"/>
      <c r="I2846" s="26"/>
      <c r="J2846" s="19"/>
      <c r="K2846" s="18"/>
      <c r="L2846" s="18"/>
      <c r="M2846" s="18"/>
      <c r="N2846" s="18"/>
      <c r="S2846" s="18"/>
    </row>
    <row r="2847" spans="5:19" x14ac:dyDescent="0.25">
      <c r="E2847" s="16"/>
      <c r="F2847" s="16"/>
      <c r="G2847" s="17"/>
      <c r="H2847" s="18"/>
      <c r="I2847" s="26"/>
      <c r="J2847" s="19"/>
      <c r="K2847" s="18"/>
      <c r="L2847" s="18"/>
      <c r="M2847" s="18"/>
      <c r="N2847" s="18"/>
      <c r="S2847" s="18"/>
    </row>
    <row r="2848" spans="5:19" x14ac:dyDescent="0.25">
      <c r="E2848" s="16"/>
      <c r="F2848" s="16"/>
      <c r="G2848" s="17"/>
      <c r="H2848" s="18"/>
      <c r="I2848" s="26"/>
      <c r="J2848" s="19"/>
      <c r="K2848" s="18"/>
      <c r="L2848" s="18"/>
      <c r="M2848" s="18"/>
      <c r="N2848" s="18"/>
      <c r="S2848" s="18"/>
    </row>
    <row r="2849" spans="5:19" x14ac:dyDescent="0.25">
      <c r="E2849" s="16"/>
      <c r="F2849" s="16"/>
      <c r="G2849" s="17"/>
      <c r="H2849" s="18"/>
      <c r="I2849" s="26"/>
      <c r="J2849" s="19"/>
      <c r="K2849" s="18"/>
      <c r="L2849" s="18"/>
      <c r="M2849" s="18"/>
      <c r="N2849" s="18"/>
      <c r="Q2849" s="18"/>
      <c r="S2849" s="18"/>
    </row>
    <row r="2850" spans="5:19" x14ac:dyDescent="0.25">
      <c r="E2850" s="16"/>
      <c r="F2850" s="16"/>
      <c r="G2850" s="17"/>
      <c r="H2850" s="18"/>
      <c r="I2850" s="26"/>
      <c r="J2850" s="19"/>
      <c r="K2850" s="18"/>
      <c r="L2850" s="18"/>
      <c r="M2850" s="18"/>
      <c r="N2850" s="18"/>
      <c r="Q2850" s="18"/>
      <c r="S2850" s="18"/>
    </row>
    <row r="2851" spans="5:19" x14ac:dyDescent="0.25">
      <c r="E2851" s="16"/>
      <c r="F2851" s="16"/>
      <c r="G2851" s="17"/>
      <c r="H2851" s="18"/>
      <c r="I2851" s="26"/>
      <c r="J2851" s="19"/>
      <c r="K2851" s="18"/>
      <c r="L2851" s="18"/>
      <c r="M2851" s="18"/>
      <c r="N2851" s="18"/>
      <c r="S2851" s="18"/>
    </row>
    <row r="2852" spans="5:19" x14ac:dyDescent="0.25">
      <c r="E2852" s="16"/>
      <c r="F2852" s="16"/>
      <c r="G2852" s="17"/>
      <c r="H2852" s="18"/>
      <c r="I2852" s="26"/>
      <c r="J2852" s="19"/>
      <c r="K2852" s="18"/>
      <c r="L2852" s="18"/>
      <c r="M2852" s="18"/>
      <c r="N2852" s="18"/>
      <c r="S2852" s="18"/>
    </row>
    <row r="2853" spans="5:19" x14ac:dyDescent="0.25">
      <c r="E2853" s="16"/>
      <c r="F2853" s="16"/>
      <c r="G2853" s="17"/>
      <c r="H2853" s="18"/>
      <c r="I2853" s="26"/>
      <c r="J2853" s="19"/>
      <c r="K2853" s="18"/>
      <c r="L2853" s="18"/>
      <c r="M2853" s="18"/>
      <c r="N2853" s="18"/>
      <c r="S2853" s="18"/>
    </row>
    <row r="2854" spans="5:19" x14ac:dyDescent="0.25">
      <c r="E2854" s="16"/>
      <c r="F2854" s="16"/>
      <c r="G2854" s="17"/>
      <c r="H2854" s="18"/>
      <c r="I2854" s="26"/>
      <c r="J2854" s="19"/>
      <c r="K2854" s="18"/>
      <c r="L2854" s="18"/>
      <c r="M2854" s="18"/>
      <c r="N2854" s="18"/>
      <c r="S2854" s="18"/>
    </row>
    <row r="2855" spans="5:19" x14ac:dyDescent="0.25">
      <c r="E2855" s="16"/>
      <c r="F2855" s="16"/>
      <c r="G2855" s="17"/>
      <c r="H2855" s="18"/>
      <c r="I2855" s="26"/>
      <c r="J2855" s="19"/>
      <c r="K2855" s="18"/>
      <c r="L2855" s="18"/>
      <c r="M2855" s="18"/>
      <c r="N2855" s="18"/>
      <c r="S2855" s="18"/>
    </row>
    <row r="2856" spans="5:19" x14ac:dyDescent="0.25">
      <c r="E2856" s="16"/>
      <c r="F2856" s="16"/>
      <c r="G2856" s="17"/>
      <c r="H2856" s="18"/>
      <c r="I2856" s="26"/>
      <c r="J2856" s="19"/>
      <c r="K2856" s="18"/>
      <c r="L2856" s="18"/>
      <c r="M2856" s="18"/>
      <c r="N2856" s="18"/>
      <c r="S2856" s="18"/>
    </row>
    <row r="2857" spans="5:19" x14ac:dyDescent="0.25">
      <c r="E2857" s="16"/>
      <c r="F2857" s="16"/>
      <c r="G2857" s="17"/>
      <c r="H2857" s="18"/>
      <c r="I2857" s="26"/>
      <c r="J2857" s="19"/>
      <c r="K2857" s="18"/>
      <c r="L2857" s="18"/>
      <c r="M2857" s="18"/>
      <c r="N2857" s="18"/>
      <c r="S2857" s="18"/>
    </row>
    <row r="2858" spans="5:19" x14ac:dyDescent="0.25">
      <c r="E2858" s="16"/>
      <c r="F2858" s="16"/>
      <c r="G2858" s="17"/>
      <c r="H2858" s="18"/>
      <c r="I2858" s="26"/>
      <c r="J2858" s="19"/>
      <c r="K2858" s="18"/>
      <c r="L2858" s="18"/>
      <c r="M2858" s="18"/>
      <c r="N2858" s="18"/>
      <c r="S2858" s="18"/>
    </row>
    <row r="2859" spans="5:19" x14ac:dyDescent="0.25">
      <c r="E2859" s="16"/>
      <c r="F2859" s="16"/>
      <c r="G2859" s="17"/>
      <c r="H2859" s="18"/>
      <c r="I2859" s="26"/>
      <c r="J2859" s="19"/>
      <c r="K2859" s="18"/>
      <c r="L2859" s="18"/>
      <c r="M2859" s="18"/>
      <c r="N2859" s="18"/>
      <c r="S2859" s="18"/>
    </row>
    <row r="2860" spans="5:19" x14ac:dyDescent="0.25">
      <c r="E2860" s="16"/>
      <c r="F2860" s="16"/>
      <c r="G2860" s="17"/>
      <c r="H2860" s="18"/>
      <c r="I2860" s="26"/>
      <c r="J2860" s="19"/>
      <c r="K2860" s="18"/>
      <c r="L2860" s="18"/>
      <c r="M2860" s="18"/>
      <c r="N2860" s="18"/>
      <c r="S2860" s="18"/>
    </row>
    <row r="2861" spans="5:19" x14ac:dyDescent="0.25">
      <c r="E2861" s="16"/>
      <c r="F2861" s="16"/>
      <c r="G2861" s="17"/>
      <c r="H2861" s="18"/>
      <c r="I2861" s="26"/>
      <c r="J2861" s="19"/>
      <c r="K2861" s="18"/>
      <c r="L2861" s="18"/>
      <c r="M2861" s="18"/>
      <c r="N2861" s="18"/>
      <c r="S2861" s="18"/>
    </row>
    <row r="2862" spans="5:19" x14ac:dyDescent="0.25">
      <c r="E2862" s="16"/>
      <c r="F2862" s="16"/>
      <c r="G2862" s="17"/>
      <c r="H2862" s="18"/>
      <c r="I2862" s="26"/>
      <c r="J2862" s="19"/>
      <c r="K2862" s="18"/>
      <c r="L2862" s="18"/>
      <c r="M2862" s="18"/>
      <c r="N2862" s="18"/>
      <c r="S2862" s="18"/>
    </row>
    <row r="2863" spans="5:19" x14ac:dyDescent="0.25">
      <c r="E2863" s="16"/>
      <c r="F2863" s="16"/>
      <c r="G2863" s="17"/>
      <c r="H2863" s="18"/>
      <c r="I2863" s="26"/>
      <c r="J2863" s="19"/>
      <c r="K2863" s="18"/>
      <c r="L2863" s="18"/>
      <c r="M2863" s="18"/>
      <c r="N2863" s="18"/>
      <c r="S2863" s="18"/>
    </row>
    <row r="2864" spans="5:19" x14ac:dyDescent="0.25">
      <c r="E2864" s="16"/>
      <c r="F2864" s="16"/>
      <c r="G2864" s="17"/>
      <c r="H2864" s="18"/>
      <c r="I2864" s="26"/>
      <c r="J2864" s="19"/>
      <c r="K2864" s="18"/>
      <c r="L2864" s="18"/>
      <c r="M2864" s="18"/>
      <c r="N2864" s="18"/>
      <c r="S2864" s="18"/>
    </row>
    <row r="2865" spans="5:19" x14ac:dyDescent="0.25">
      <c r="E2865" s="16"/>
      <c r="F2865" s="16"/>
      <c r="G2865" s="17"/>
      <c r="H2865" s="18"/>
      <c r="I2865" s="26"/>
      <c r="J2865" s="19"/>
      <c r="K2865" s="18"/>
      <c r="L2865" s="18"/>
      <c r="M2865" s="18"/>
      <c r="N2865" s="18"/>
      <c r="S2865" s="18"/>
    </row>
    <row r="2866" spans="5:19" x14ac:dyDescent="0.25">
      <c r="E2866" s="16"/>
      <c r="F2866" s="16"/>
      <c r="G2866" s="17"/>
      <c r="H2866" s="18"/>
      <c r="I2866" s="26"/>
      <c r="J2866" s="19"/>
      <c r="K2866" s="18"/>
      <c r="L2866" s="18"/>
      <c r="M2866" s="18"/>
      <c r="N2866" s="18"/>
      <c r="Q2866" s="18"/>
      <c r="S2866" s="18"/>
    </row>
    <row r="2867" spans="5:19" x14ac:dyDescent="0.25">
      <c r="E2867" s="16"/>
      <c r="F2867" s="16"/>
      <c r="G2867" s="17"/>
      <c r="H2867" s="18"/>
      <c r="I2867" s="26"/>
      <c r="J2867" s="19"/>
      <c r="K2867" s="18"/>
      <c r="L2867" s="18"/>
      <c r="M2867" s="18"/>
      <c r="N2867" s="18"/>
      <c r="S2867" s="18"/>
    </row>
    <row r="2868" spans="5:19" x14ac:dyDescent="0.25">
      <c r="E2868" s="16"/>
      <c r="F2868" s="16"/>
      <c r="G2868" s="17"/>
      <c r="H2868" s="18"/>
      <c r="I2868" s="26"/>
      <c r="J2868" s="19"/>
      <c r="K2868" s="18"/>
      <c r="L2868" s="18"/>
      <c r="M2868" s="18"/>
      <c r="N2868" s="18"/>
      <c r="P2868" s="18"/>
      <c r="R2868" s="18"/>
      <c r="S2868" s="18"/>
    </row>
    <row r="2869" spans="5:19" x14ac:dyDescent="0.25">
      <c r="E2869" s="16"/>
      <c r="F2869" s="16"/>
      <c r="G2869" s="17"/>
      <c r="H2869" s="18"/>
      <c r="I2869" s="26"/>
      <c r="J2869" s="19"/>
      <c r="K2869" s="18"/>
      <c r="L2869" s="18"/>
      <c r="M2869" s="18"/>
      <c r="N2869" s="18"/>
      <c r="P2869" s="18"/>
      <c r="R2869" s="18"/>
      <c r="S2869" s="18"/>
    </row>
    <row r="2870" spans="5:19" x14ac:dyDescent="0.25">
      <c r="E2870" s="16"/>
      <c r="F2870" s="16"/>
      <c r="G2870" s="17"/>
      <c r="H2870" s="18"/>
      <c r="I2870" s="26"/>
      <c r="J2870" s="19"/>
      <c r="K2870" s="18"/>
      <c r="L2870" s="18"/>
      <c r="M2870" s="18"/>
      <c r="N2870" s="18"/>
      <c r="S2870" s="18"/>
    </row>
    <row r="2871" spans="5:19" x14ac:dyDescent="0.25">
      <c r="E2871" s="16"/>
      <c r="F2871" s="16"/>
      <c r="G2871" s="17"/>
      <c r="H2871" s="18"/>
      <c r="I2871" s="26"/>
      <c r="J2871" s="19"/>
      <c r="K2871" s="18"/>
      <c r="L2871" s="18"/>
      <c r="M2871" s="18"/>
      <c r="N2871" s="18"/>
      <c r="S2871" s="18"/>
    </row>
    <row r="2872" spans="5:19" x14ac:dyDescent="0.25">
      <c r="E2872" s="16"/>
      <c r="F2872" s="16"/>
      <c r="G2872" s="17"/>
      <c r="H2872" s="18"/>
      <c r="I2872" s="26"/>
      <c r="J2872" s="19"/>
      <c r="K2872" s="18"/>
      <c r="L2872" s="18"/>
      <c r="M2872" s="18"/>
      <c r="N2872" s="18"/>
      <c r="S2872" s="18"/>
    </row>
    <row r="2873" spans="5:19" x14ac:dyDescent="0.25">
      <c r="E2873" s="16"/>
      <c r="F2873" s="16"/>
      <c r="G2873" s="17"/>
      <c r="H2873" s="18"/>
      <c r="I2873" s="26"/>
      <c r="J2873" s="19"/>
      <c r="K2873" s="18"/>
      <c r="L2873" s="18"/>
      <c r="M2873" s="18"/>
      <c r="N2873" s="18"/>
      <c r="S2873" s="18"/>
    </row>
    <row r="2874" spans="5:19" x14ac:dyDescent="0.25">
      <c r="E2874" s="16"/>
      <c r="F2874" s="16"/>
      <c r="G2874" s="17"/>
      <c r="H2874" s="18"/>
      <c r="I2874" s="26"/>
      <c r="J2874" s="19"/>
      <c r="K2874" s="18"/>
      <c r="L2874" s="18"/>
      <c r="M2874" s="18"/>
      <c r="N2874" s="18"/>
      <c r="S2874" s="18"/>
    </row>
    <row r="2875" spans="5:19" x14ac:dyDescent="0.25">
      <c r="E2875" s="16"/>
      <c r="F2875" s="16"/>
      <c r="G2875" s="17"/>
      <c r="H2875" s="18"/>
      <c r="I2875" s="26"/>
      <c r="J2875" s="19"/>
      <c r="K2875" s="18"/>
      <c r="L2875" s="18"/>
      <c r="M2875" s="18"/>
      <c r="N2875" s="18"/>
      <c r="Q2875" s="18"/>
      <c r="S2875" s="18"/>
    </row>
    <row r="2876" spans="5:19" x14ac:dyDescent="0.25">
      <c r="E2876" s="16"/>
      <c r="F2876" s="16"/>
      <c r="G2876" s="17"/>
      <c r="H2876" s="18"/>
      <c r="I2876" s="26"/>
      <c r="J2876" s="19"/>
      <c r="K2876" s="18"/>
      <c r="L2876" s="18"/>
      <c r="M2876" s="18"/>
      <c r="N2876" s="18"/>
      <c r="S2876" s="18"/>
    </row>
    <row r="2877" spans="5:19" x14ac:dyDescent="0.25">
      <c r="E2877" s="16"/>
      <c r="F2877" s="16"/>
      <c r="G2877" s="17"/>
      <c r="H2877" s="18"/>
      <c r="I2877" s="26"/>
      <c r="J2877" s="19"/>
      <c r="K2877" s="18"/>
      <c r="L2877" s="18"/>
      <c r="M2877" s="18"/>
      <c r="N2877" s="18"/>
      <c r="S2877" s="18"/>
    </row>
    <row r="2878" spans="5:19" x14ac:dyDescent="0.25">
      <c r="E2878" s="16"/>
      <c r="F2878" s="16"/>
      <c r="G2878" s="17"/>
      <c r="H2878" s="18"/>
      <c r="I2878" s="26"/>
      <c r="J2878" s="19"/>
      <c r="K2878" s="18"/>
      <c r="L2878" s="18"/>
      <c r="M2878" s="18"/>
      <c r="N2878" s="18"/>
      <c r="S2878" s="18"/>
    </row>
    <row r="2879" spans="5:19" x14ac:dyDescent="0.25">
      <c r="E2879" s="16"/>
      <c r="F2879" s="16"/>
      <c r="G2879" s="17"/>
      <c r="H2879" s="18"/>
      <c r="I2879" s="26"/>
      <c r="J2879" s="19"/>
      <c r="K2879" s="18"/>
      <c r="L2879" s="18"/>
      <c r="M2879" s="18"/>
      <c r="N2879" s="18"/>
      <c r="S2879" s="18"/>
    </row>
    <row r="2880" spans="5:19" x14ac:dyDescent="0.25">
      <c r="E2880" s="16"/>
      <c r="F2880" s="16"/>
      <c r="G2880" s="17"/>
      <c r="H2880" s="18"/>
      <c r="I2880" s="26"/>
      <c r="J2880" s="19"/>
      <c r="K2880" s="18"/>
      <c r="L2880" s="18"/>
      <c r="M2880" s="18"/>
      <c r="N2880" s="18"/>
      <c r="S2880" s="18"/>
    </row>
    <row r="2881" spans="5:19" x14ac:dyDescent="0.25">
      <c r="E2881" s="16"/>
      <c r="F2881" s="16"/>
      <c r="G2881" s="17"/>
      <c r="H2881" s="18"/>
      <c r="I2881" s="26"/>
      <c r="J2881" s="19"/>
      <c r="K2881" s="18"/>
      <c r="L2881" s="18"/>
      <c r="M2881" s="18"/>
      <c r="N2881" s="18"/>
      <c r="S2881" s="18"/>
    </row>
    <row r="2882" spans="5:19" x14ac:dyDescent="0.25">
      <c r="E2882" s="16"/>
      <c r="F2882" s="16"/>
      <c r="G2882" s="17"/>
      <c r="H2882" s="18"/>
      <c r="I2882" s="26"/>
      <c r="J2882" s="19"/>
      <c r="K2882" s="18"/>
      <c r="L2882" s="18"/>
      <c r="M2882" s="18"/>
      <c r="N2882" s="18"/>
      <c r="S2882" s="18"/>
    </row>
    <row r="2883" spans="5:19" x14ac:dyDescent="0.25">
      <c r="E2883" s="16"/>
      <c r="F2883" s="16"/>
      <c r="G2883" s="17"/>
      <c r="H2883" s="18"/>
      <c r="I2883" s="26"/>
      <c r="J2883" s="19"/>
      <c r="K2883" s="18"/>
      <c r="L2883" s="18"/>
      <c r="M2883" s="18"/>
      <c r="N2883" s="18"/>
      <c r="S2883" s="18"/>
    </row>
    <row r="2884" spans="5:19" x14ac:dyDescent="0.25">
      <c r="E2884" s="16"/>
      <c r="F2884" s="16"/>
      <c r="G2884" s="17"/>
      <c r="H2884" s="18"/>
      <c r="I2884" s="26"/>
      <c r="J2884" s="19"/>
      <c r="K2884" s="18"/>
      <c r="L2884" s="18"/>
      <c r="M2884" s="18"/>
      <c r="N2884" s="18"/>
      <c r="S2884" s="18"/>
    </row>
    <row r="2885" spans="5:19" x14ac:dyDescent="0.25">
      <c r="E2885" s="16"/>
      <c r="F2885" s="16"/>
      <c r="G2885" s="17"/>
      <c r="H2885" s="18"/>
      <c r="I2885" s="26"/>
      <c r="J2885" s="19"/>
      <c r="K2885" s="18"/>
      <c r="L2885" s="18"/>
      <c r="M2885" s="18"/>
      <c r="N2885" s="18"/>
      <c r="S2885" s="18"/>
    </row>
    <row r="2886" spans="5:19" x14ac:dyDescent="0.25">
      <c r="E2886" s="16"/>
      <c r="F2886" s="16"/>
      <c r="G2886" s="17"/>
      <c r="H2886" s="18"/>
      <c r="I2886" s="26"/>
      <c r="J2886" s="19"/>
      <c r="K2886" s="18"/>
      <c r="L2886" s="18"/>
      <c r="M2886" s="18"/>
      <c r="N2886" s="18"/>
      <c r="S2886" s="18"/>
    </row>
    <row r="2887" spans="5:19" x14ac:dyDescent="0.25">
      <c r="E2887" s="16"/>
      <c r="F2887" s="16"/>
      <c r="G2887" s="17"/>
      <c r="H2887" s="18"/>
      <c r="I2887" s="26"/>
      <c r="J2887" s="19"/>
      <c r="K2887" s="18"/>
      <c r="L2887" s="18"/>
      <c r="M2887" s="18"/>
      <c r="N2887" s="18"/>
      <c r="S2887" s="18"/>
    </row>
    <row r="2888" spans="5:19" x14ac:dyDescent="0.25">
      <c r="E2888" s="16"/>
      <c r="F2888" s="16"/>
      <c r="G2888" s="17"/>
      <c r="H2888" s="18"/>
      <c r="I2888" s="26"/>
      <c r="J2888" s="19"/>
      <c r="K2888" s="18"/>
      <c r="L2888" s="18"/>
      <c r="M2888" s="18"/>
      <c r="N2888" s="18"/>
      <c r="S2888" s="18"/>
    </row>
    <row r="2889" spans="5:19" x14ac:dyDescent="0.25">
      <c r="E2889" s="16"/>
      <c r="F2889" s="16"/>
      <c r="G2889" s="17"/>
      <c r="H2889" s="18"/>
      <c r="I2889" s="26"/>
      <c r="J2889" s="19"/>
      <c r="K2889" s="18"/>
      <c r="L2889" s="18"/>
      <c r="M2889" s="18"/>
      <c r="N2889" s="18"/>
      <c r="S2889" s="18"/>
    </row>
    <row r="2890" spans="5:19" x14ac:dyDescent="0.25">
      <c r="E2890" s="16"/>
      <c r="F2890" s="16"/>
      <c r="G2890" s="17"/>
      <c r="H2890" s="18"/>
      <c r="I2890" s="26"/>
      <c r="J2890" s="19"/>
      <c r="K2890" s="18"/>
      <c r="L2890" s="18"/>
      <c r="M2890" s="18"/>
      <c r="N2890" s="18"/>
      <c r="S2890" s="18"/>
    </row>
    <row r="2891" spans="5:19" x14ac:dyDescent="0.25">
      <c r="E2891" s="16"/>
      <c r="F2891" s="16"/>
      <c r="G2891" s="17"/>
      <c r="H2891" s="18"/>
      <c r="I2891" s="26"/>
      <c r="J2891" s="19"/>
      <c r="K2891" s="18"/>
      <c r="L2891" s="18"/>
      <c r="M2891" s="18"/>
      <c r="N2891" s="18"/>
      <c r="S2891" s="18"/>
    </row>
    <row r="2892" spans="5:19" x14ac:dyDescent="0.25">
      <c r="E2892" s="16"/>
      <c r="F2892" s="16"/>
      <c r="G2892" s="17"/>
      <c r="H2892" s="18"/>
      <c r="I2892" s="26"/>
      <c r="J2892" s="19"/>
      <c r="K2892" s="18"/>
      <c r="L2892" s="18"/>
      <c r="M2892" s="18"/>
      <c r="N2892" s="18"/>
      <c r="S2892" s="18"/>
    </row>
    <row r="2893" spans="5:19" x14ac:dyDescent="0.25">
      <c r="E2893" s="16"/>
      <c r="F2893" s="16"/>
      <c r="G2893" s="17"/>
      <c r="H2893" s="18"/>
      <c r="I2893" s="26"/>
      <c r="J2893" s="19"/>
      <c r="K2893" s="18"/>
      <c r="L2893" s="18"/>
      <c r="M2893" s="18"/>
      <c r="N2893" s="18"/>
      <c r="S2893" s="18"/>
    </row>
    <row r="2894" spans="5:19" x14ac:dyDescent="0.25">
      <c r="E2894" s="16"/>
      <c r="F2894" s="16"/>
      <c r="G2894" s="17"/>
      <c r="H2894" s="18"/>
      <c r="I2894" s="26"/>
      <c r="J2894" s="19"/>
      <c r="K2894" s="18"/>
      <c r="L2894" s="18"/>
      <c r="M2894" s="18"/>
      <c r="N2894" s="18"/>
      <c r="S2894" s="18"/>
    </row>
    <row r="2895" spans="5:19" x14ac:dyDescent="0.25">
      <c r="E2895" s="16"/>
      <c r="F2895" s="16"/>
      <c r="G2895" s="17"/>
      <c r="H2895" s="18"/>
      <c r="I2895" s="26"/>
      <c r="J2895" s="19"/>
      <c r="K2895" s="18"/>
      <c r="L2895" s="18"/>
      <c r="M2895" s="18"/>
      <c r="N2895" s="18"/>
      <c r="S2895" s="18"/>
    </row>
    <row r="2896" spans="5:19" x14ac:dyDescent="0.25">
      <c r="E2896" s="16"/>
      <c r="F2896" s="16"/>
      <c r="G2896" s="17"/>
      <c r="H2896" s="18"/>
      <c r="I2896" s="26"/>
      <c r="J2896" s="19"/>
      <c r="K2896" s="18"/>
      <c r="L2896" s="18"/>
      <c r="M2896" s="18"/>
      <c r="N2896" s="18"/>
      <c r="S2896" s="18"/>
    </row>
    <row r="2897" spans="5:19" x14ac:dyDescent="0.25">
      <c r="E2897" s="16"/>
      <c r="F2897" s="16"/>
      <c r="G2897" s="17"/>
      <c r="H2897" s="18"/>
      <c r="I2897" s="26"/>
      <c r="J2897" s="19"/>
      <c r="K2897" s="18"/>
      <c r="L2897" s="18"/>
      <c r="M2897" s="18"/>
      <c r="N2897" s="18"/>
      <c r="S2897" s="18"/>
    </row>
    <row r="2898" spans="5:19" x14ac:dyDescent="0.25">
      <c r="E2898" s="16"/>
      <c r="F2898" s="16"/>
      <c r="G2898" s="17"/>
      <c r="H2898" s="18"/>
      <c r="I2898" s="26"/>
      <c r="J2898" s="19"/>
      <c r="K2898" s="18"/>
      <c r="L2898" s="18"/>
      <c r="M2898" s="18"/>
      <c r="N2898" s="18"/>
      <c r="S2898" s="18"/>
    </row>
    <row r="2899" spans="5:19" x14ac:dyDescent="0.25">
      <c r="E2899" s="16"/>
      <c r="F2899" s="16"/>
      <c r="G2899" s="17"/>
      <c r="H2899" s="18"/>
      <c r="I2899" s="26"/>
      <c r="J2899" s="19"/>
      <c r="K2899" s="18"/>
      <c r="L2899" s="18"/>
      <c r="M2899" s="18"/>
      <c r="N2899" s="18"/>
      <c r="S2899" s="18"/>
    </row>
    <row r="2900" spans="5:19" x14ac:dyDescent="0.25">
      <c r="E2900" s="16"/>
      <c r="F2900" s="16"/>
      <c r="G2900" s="17"/>
      <c r="H2900" s="18"/>
      <c r="I2900" s="26"/>
      <c r="J2900" s="19"/>
      <c r="K2900" s="18"/>
      <c r="L2900" s="18"/>
      <c r="M2900" s="18"/>
      <c r="N2900" s="18"/>
      <c r="S2900" s="18"/>
    </row>
    <row r="2901" spans="5:19" x14ac:dyDescent="0.25">
      <c r="E2901" s="16"/>
      <c r="F2901" s="16"/>
      <c r="G2901" s="17"/>
      <c r="H2901" s="18"/>
      <c r="I2901" s="26"/>
      <c r="J2901" s="19"/>
      <c r="K2901" s="18"/>
      <c r="L2901" s="18"/>
      <c r="M2901" s="18"/>
      <c r="N2901" s="18"/>
      <c r="S2901" s="18"/>
    </row>
    <row r="2902" spans="5:19" x14ac:dyDescent="0.25">
      <c r="E2902" s="16"/>
      <c r="F2902" s="16"/>
      <c r="G2902" s="17"/>
      <c r="H2902" s="18"/>
      <c r="I2902" s="26"/>
      <c r="J2902" s="19"/>
      <c r="K2902" s="18"/>
      <c r="L2902" s="18"/>
      <c r="M2902" s="18"/>
      <c r="N2902" s="18"/>
      <c r="S2902" s="18"/>
    </row>
    <row r="2903" spans="5:19" x14ac:dyDescent="0.25">
      <c r="E2903" s="16"/>
      <c r="F2903" s="16"/>
      <c r="G2903" s="17"/>
      <c r="H2903" s="18"/>
      <c r="I2903" s="26"/>
      <c r="J2903" s="19"/>
      <c r="K2903" s="18"/>
      <c r="L2903" s="18"/>
      <c r="M2903" s="18"/>
      <c r="N2903" s="18"/>
      <c r="Q2903" s="18"/>
      <c r="S2903" s="18"/>
    </row>
    <row r="2904" spans="5:19" x14ac:dyDescent="0.25">
      <c r="E2904" s="16"/>
      <c r="F2904" s="16"/>
      <c r="G2904" s="17"/>
      <c r="H2904" s="18"/>
      <c r="I2904" s="26"/>
      <c r="J2904" s="19"/>
      <c r="K2904" s="18"/>
      <c r="L2904" s="18"/>
      <c r="M2904" s="18"/>
      <c r="N2904" s="18"/>
      <c r="S2904" s="18"/>
    </row>
    <row r="2905" spans="5:19" x14ac:dyDescent="0.25">
      <c r="E2905" s="16"/>
      <c r="F2905" s="16"/>
      <c r="G2905" s="17"/>
      <c r="H2905" s="18"/>
      <c r="I2905" s="26"/>
      <c r="J2905" s="19"/>
      <c r="K2905" s="18"/>
      <c r="L2905" s="18"/>
      <c r="M2905" s="18"/>
      <c r="N2905" s="18"/>
      <c r="S2905" s="18"/>
    </row>
    <row r="2906" spans="5:19" x14ac:dyDescent="0.25">
      <c r="E2906" s="16"/>
      <c r="F2906" s="16"/>
      <c r="G2906" s="17"/>
      <c r="H2906" s="18"/>
      <c r="I2906" s="26"/>
      <c r="J2906" s="19"/>
      <c r="K2906" s="18"/>
      <c r="L2906" s="18"/>
      <c r="M2906" s="18"/>
      <c r="N2906" s="18"/>
      <c r="S2906" s="18"/>
    </row>
    <row r="2907" spans="5:19" x14ac:dyDescent="0.25">
      <c r="E2907" s="16"/>
      <c r="F2907" s="16"/>
      <c r="G2907" s="17"/>
      <c r="H2907" s="18"/>
      <c r="I2907" s="26"/>
      <c r="J2907" s="19"/>
      <c r="K2907" s="18"/>
      <c r="L2907" s="18"/>
      <c r="M2907" s="18"/>
      <c r="N2907" s="18"/>
      <c r="P2907" s="18"/>
      <c r="Q2907" s="18"/>
      <c r="R2907" s="18"/>
      <c r="S2907" s="18"/>
    </row>
    <row r="2908" spans="5:19" x14ac:dyDescent="0.25">
      <c r="E2908" s="16"/>
      <c r="F2908" s="16"/>
      <c r="G2908" s="17"/>
      <c r="H2908" s="18"/>
      <c r="I2908" s="26"/>
      <c r="J2908" s="19"/>
      <c r="K2908" s="18"/>
      <c r="L2908" s="18"/>
      <c r="M2908" s="18"/>
      <c r="N2908" s="18"/>
      <c r="P2908" s="18"/>
      <c r="Q2908" s="18"/>
      <c r="R2908" s="18"/>
      <c r="S2908" s="18"/>
    </row>
    <row r="2909" spans="5:19" x14ac:dyDescent="0.25">
      <c r="E2909" s="16"/>
      <c r="F2909" s="16"/>
      <c r="G2909" s="17"/>
      <c r="H2909" s="18"/>
      <c r="I2909" s="26"/>
      <c r="J2909" s="19"/>
      <c r="K2909" s="18"/>
      <c r="L2909" s="18"/>
      <c r="M2909" s="18"/>
      <c r="N2909" s="18"/>
      <c r="P2909" s="18"/>
      <c r="R2909" s="18"/>
      <c r="S2909" s="18"/>
    </row>
    <row r="2910" spans="5:19" x14ac:dyDescent="0.25">
      <c r="E2910" s="16"/>
      <c r="F2910" s="16"/>
      <c r="G2910" s="17"/>
      <c r="H2910" s="18"/>
      <c r="I2910" s="26"/>
      <c r="J2910" s="19"/>
      <c r="K2910" s="18"/>
      <c r="L2910" s="18"/>
      <c r="M2910" s="18"/>
      <c r="N2910" s="18"/>
      <c r="P2910" s="18"/>
      <c r="Q2910" s="18"/>
      <c r="R2910" s="18"/>
      <c r="S2910" s="18"/>
    </row>
    <row r="2911" spans="5:19" x14ac:dyDescent="0.25">
      <c r="E2911" s="16"/>
      <c r="F2911" s="16"/>
      <c r="G2911" s="17"/>
      <c r="H2911" s="18"/>
      <c r="I2911" s="26"/>
      <c r="J2911" s="19"/>
      <c r="K2911" s="18"/>
      <c r="L2911" s="18"/>
      <c r="M2911" s="18"/>
      <c r="N2911" s="18"/>
      <c r="P2911" s="18"/>
      <c r="Q2911" s="18"/>
      <c r="R2911" s="18"/>
      <c r="S2911" s="18"/>
    </row>
    <row r="2912" spans="5:19" x14ac:dyDescent="0.25">
      <c r="E2912" s="16"/>
      <c r="F2912" s="16"/>
      <c r="G2912" s="17"/>
      <c r="H2912" s="18"/>
      <c r="I2912" s="26"/>
      <c r="J2912" s="19"/>
      <c r="K2912" s="18"/>
      <c r="L2912" s="18"/>
      <c r="M2912" s="18"/>
      <c r="N2912" s="18"/>
      <c r="P2912" s="18"/>
      <c r="R2912" s="18"/>
      <c r="S2912" s="18"/>
    </row>
    <row r="2913" spans="5:19" x14ac:dyDescent="0.25">
      <c r="E2913" s="16"/>
      <c r="F2913" s="16"/>
      <c r="G2913" s="17"/>
      <c r="H2913" s="18"/>
      <c r="I2913" s="26"/>
      <c r="J2913" s="19"/>
      <c r="K2913" s="18"/>
      <c r="L2913" s="18"/>
      <c r="M2913" s="18"/>
      <c r="N2913" s="18"/>
      <c r="P2913" s="18"/>
      <c r="R2913" s="18"/>
      <c r="S2913" s="18"/>
    </row>
    <row r="2914" spans="5:19" x14ac:dyDescent="0.25">
      <c r="E2914" s="16"/>
      <c r="F2914" s="16"/>
      <c r="G2914" s="17"/>
      <c r="H2914" s="18"/>
      <c r="I2914" s="26"/>
      <c r="J2914" s="19"/>
      <c r="K2914" s="18"/>
      <c r="L2914" s="18"/>
      <c r="M2914" s="18"/>
      <c r="N2914" s="18"/>
      <c r="S2914" s="18"/>
    </row>
    <row r="2915" spans="5:19" x14ac:dyDescent="0.25">
      <c r="E2915" s="16"/>
      <c r="F2915" s="16"/>
      <c r="G2915" s="17"/>
      <c r="H2915" s="18"/>
      <c r="I2915" s="26"/>
      <c r="J2915" s="19"/>
      <c r="K2915" s="18"/>
      <c r="L2915" s="18"/>
      <c r="M2915" s="18"/>
      <c r="N2915" s="18"/>
      <c r="S2915" s="18"/>
    </row>
    <row r="2916" spans="5:19" x14ac:dyDescent="0.25">
      <c r="E2916" s="16"/>
      <c r="F2916" s="16"/>
      <c r="G2916" s="17"/>
      <c r="H2916" s="18"/>
      <c r="I2916" s="26"/>
      <c r="J2916" s="19"/>
      <c r="K2916" s="18"/>
      <c r="L2916" s="18"/>
      <c r="M2916" s="18"/>
      <c r="N2916" s="18"/>
      <c r="S2916" s="18"/>
    </row>
    <row r="2917" spans="5:19" x14ac:dyDescent="0.25">
      <c r="E2917" s="16"/>
      <c r="F2917" s="16"/>
      <c r="G2917" s="17"/>
      <c r="H2917" s="18"/>
      <c r="I2917" s="26"/>
      <c r="J2917" s="19"/>
      <c r="K2917" s="18"/>
      <c r="L2917" s="18"/>
      <c r="M2917" s="18"/>
      <c r="N2917" s="18"/>
      <c r="Q2917" s="18"/>
      <c r="S2917" s="18"/>
    </row>
    <row r="2918" spans="5:19" x14ac:dyDescent="0.25">
      <c r="E2918" s="16"/>
      <c r="F2918" s="16"/>
      <c r="G2918" s="17"/>
      <c r="H2918" s="18"/>
      <c r="I2918" s="26"/>
      <c r="J2918" s="19"/>
      <c r="K2918" s="18"/>
      <c r="L2918" s="18"/>
      <c r="M2918" s="18"/>
      <c r="N2918" s="18"/>
      <c r="S2918" s="18"/>
    </row>
    <row r="2919" spans="5:19" x14ac:dyDescent="0.25">
      <c r="E2919" s="16"/>
      <c r="F2919" s="16"/>
      <c r="G2919" s="17"/>
      <c r="H2919" s="18"/>
      <c r="I2919" s="26"/>
      <c r="J2919" s="19"/>
      <c r="K2919" s="18"/>
      <c r="L2919" s="18"/>
      <c r="M2919" s="18"/>
      <c r="N2919" s="18"/>
      <c r="S2919" s="18"/>
    </row>
    <row r="2920" spans="5:19" x14ac:dyDescent="0.25">
      <c r="E2920" s="16"/>
      <c r="F2920" s="16"/>
      <c r="G2920" s="17"/>
      <c r="H2920" s="18"/>
      <c r="I2920" s="26"/>
      <c r="J2920" s="19"/>
      <c r="K2920" s="18"/>
      <c r="L2920" s="18"/>
      <c r="M2920" s="18"/>
      <c r="N2920" s="18"/>
      <c r="S2920" s="18"/>
    </row>
    <row r="2921" spans="5:19" x14ac:dyDescent="0.25">
      <c r="E2921" s="16"/>
      <c r="F2921" s="16"/>
      <c r="G2921" s="17"/>
      <c r="H2921" s="18"/>
      <c r="I2921" s="26"/>
      <c r="J2921" s="19"/>
      <c r="K2921" s="18"/>
      <c r="L2921" s="18"/>
      <c r="M2921" s="18"/>
      <c r="N2921" s="18"/>
      <c r="S2921" s="18"/>
    </row>
    <row r="2922" spans="5:19" x14ac:dyDescent="0.25">
      <c r="E2922" s="16"/>
      <c r="F2922" s="16"/>
      <c r="G2922" s="17"/>
      <c r="H2922" s="18"/>
      <c r="I2922" s="26"/>
      <c r="J2922" s="19"/>
      <c r="K2922" s="18"/>
      <c r="L2922" s="18"/>
      <c r="M2922" s="18"/>
      <c r="N2922" s="18"/>
      <c r="S2922" s="18"/>
    </row>
    <row r="2923" spans="5:19" x14ac:dyDescent="0.25">
      <c r="E2923" s="16"/>
      <c r="F2923" s="16"/>
      <c r="G2923" s="17"/>
      <c r="H2923" s="18"/>
      <c r="I2923" s="26"/>
      <c r="J2923" s="19"/>
      <c r="K2923" s="18"/>
      <c r="L2923" s="18"/>
      <c r="M2923" s="18"/>
      <c r="N2923" s="18"/>
      <c r="S2923" s="18"/>
    </row>
    <row r="2924" spans="5:19" x14ac:dyDescent="0.25">
      <c r="E2924" s="16"/>
      <c r="F2924" s="16"/>
      <c r="G2924" s="17"/>
      <c r="H2924" s="18"/>
      <c r="I2924" s="26"/>
      <c r="J2924" s="19"/>
      <c r="K2924" s="18"/>
      <c r="L2924" s="18"/>
      <c r="M2924" s="18"/>
      <c r="N2924" s="18"/>
      <c r="S2924" s="18"/>
    </row>
    <row r="2925" spans="5:19" x14ac:dyDescent="0.25">
      <c r="E2925" s="16"/>
      <c r="F2925" s="16"/>
      <c r="G2925" s="17"/>
      <c r="H2925" s="18"/>
      <c r="I2925" s="26"/>
      <c r="J2925" s="19"/>
      <c r="K2925" s="18"/>
      <c r="L2925" s="18"/>
      <c r="M2925" s="18"/>
      <c r="N2925" s="18"/>
      <c r="S2925" s="18"/>
    </row>
    <row r="2926" spans="5:19" x14ac:dyDescent="0.25">
      <c r="E2926" s="16"/>
      <c r="F2926" s="16"/>
      <c r="G2926" s="17"/>
      <c r="H2926" s="18"/>
      <c r="I2926" s="26"/>
      <c r="J2926" s="19"/>
      <c r="K2926" s="18"/>
      <c r="L2926" s="18"/>
      <c r="M2926" s="18"/>
      <c r="N2926" s="18"/>
      <c r="S2926" s="18"/>
    </row>
    <row r="2927" spans="5:19" x14ac:dyDescent="0.25">
      <c r="E2927" s="16"/>
      <c r="F2927" s="16"/>
      <c r="G2927" s="17"/>
      <c r="H2927" s="18"/>
      <c r="I2927" s="26"/>
      <c r="J2927" s="19"/>
      <c r="K2927" s="18"/>
      <c r="L2927" s="18"/>
      <c r="M2927" s="18"/>
      <c r="N2927" s="18"/>
      <c r="S2927" s="18"/>
    </row>
    <row r="2928" spans="5:19" x14ac:dyDescent="0.25">
      <c r="E2928" s="16"/>
      <c r="F2928" s="16"/>
      <c r="G2928" s="17"/>
      <c r="H2928" s="18"/>
      <c r="I2928" s="26"/>
      <c r="J2928" s="19"/>
      <c r="K2928" s="18"/>
      <c r="L2928" s="18"/>
      <c r="M2928" s="18"/>
      <c r="N2928" s="18"/>
      <c r="P2928" s="18"/>
      <c r="R2928" s="18"/>
      <c r="S2928" s="18"/>
    </row>
    <row r="2929" spans="5:19" x14ac:dyDescent="0.25">
      <c r="E2929" s="16"/>
      <c r="F2929" s="16"/>
      <c r="G2929" s="17"/>
      <c r="H2929" s="18"/>
      <c r="I2929" s="26"/>
      <c r="J2929" s="19"/>
      <c r="K2929" s="18"/>
      <c r="L2929" s="18"/>
      <c r="M2929" s="18"/>
      <c r="N2929" s="18"/>
      <c r="P2929" s="18"/>
      <c r="R2929" s="18"/>
      <c r="S2929" s="18"/>
    </row>
    <row r="2930" spans="5:19" x14ac:dyDescent="0.25">
      <c r="E2930" s="16"/>
      <c r="F2930" s="16"/>
      <c r="G2930" s="17"/>
      <c r="H2930" s="18"/>
      <c r="I2930" s="26"/>
      <c r="J2930" s="19"/>
      <c r="K2930" s="18"/>
      <c r="L2930" s="18"/>
      <c r="M2930" s="18"/>
      <c r="N2930" s="18"/>
      <c r="P2930" s="18"/>
      <c r="R2930" s="18"/>
      <c r="S2930" s="18"/>
    </row>
    <row r="2931" spans="5:19" x14ac:dyDescent="0.25">
      <c r="E2931" s="16"/>
      <c r="F2931" s="16"/>
      <c r="G2931" s="17"/>
      <c r="H2931" s="18"/>
      <c r="I2931" s="26"/>
      <c r="J2931" s="19"/>
      <c r="K2931" s="18"/>
      <c r="L2931" s="18"/>
      <c r="M2931" s="18"/>
      <c r="N2931" s="18"/>
      <c r="P2931" s="18"/>
      <c r="R2931" s="18"/>
      <c r="S2931" s="18"/>
    </row>
    <row r="2932" spans="5:19" x14ac:dyDescent="0.25">
      <c r="E2932" s="16"/>
      <c r="F2932" s="16"/>
      <c r="G2932" s="17"/>
      <c r="H2932" s="18"/>
      <c r="I2932" s="26"/>
      <c r="J2932" s="19"/>
      <c r="K2932" s="18"/>
      <c r="L2932" s="18"/>
      <c r="M2932" s="18"/>
      <c r="N2932" s="18"/>
      <c r="P2932" s="18"/>
      <c r="R2932" s="18"/>
      <c r="S2932" s="18"/>
    </row>
    <row r="2933" spans="5:19" x14ac:dyDescent="0.25">
      <c r="E2933" s="16"/>
      <c r="F2933" s="16"/>
      <c r="G2933" s="17"/>
      <c r="H2933" s="18"/>
      <c r="I2933" s="26"/>
      <c r="J2933" s="19"/>
      <c r="K2933" s="18"/>
      <c r="L2933" s="18"/>
      <c r="M2933" s="18"/>
      <c r="N2933" s="18"/>
      <c r="P2933" s="18"/>
      <c r="R2933" s="18"/>
      <c r="S2933" s="18"/>
    </row>
    <row r="2934" spans="5:19" x14ac:dyDescent="0.25">
      <c r="E2934" s="16"/>
      <c r="F2934" s="16"/>
      <c r="G2934" s="17"/>
      <c r="H2934" s="18"/>
      <c r="I2934" s="26"/>
      <c r="J2934" s="19"/>
      <c r="K2934" s="18"/>
      <c r="L2934" s="18"/>
      <c r="M2934" s="18"/>
      <c r="N2934" s="18"/>
      <c r="P2934" s="18"/>
      <c r="R2934" s="18"/>
      <c r="S2934" s="18"/>
    </row>
    <row r="2935" spans="5:19" x14ac:dyDescent="0.25">
      <c r="E2935" s="16"/>
      <c r="F2935" s="16"/>
      <c r="G2935" s="17"/>
      <c r="H2935" s="18"/>
      <c r="I2935" s="26"/>
      <c r="J2935" s="19"/>
      <c r="K2935" s="18"/>
      <c r="L2935" s="18"/>
      <c r="M2935" s="18"/>
      <c r="N2935" s="18"/>
      <c r="P2935" s="18"/>
      <c r="R2935" s="18"/>
      <c r="S2935" s="18"/>
    </row>
    <row r="2936" spans="5:19" x14ac:dyDescent="0.25">
      <c r="E2936" s="16"/>
      <c r="F2936" s="16"/>
      <c r="G2936" s="17"/>
      <c r="H2936" s="18"/>
      <c r="I2936" s="26"/>
      <c r="J2936" s="19"/>
      <c r="K2936" s="18"/>
      <c r="L2936" s="18"/>
      <c r="M2936" s="18"/>
      <c r="N2936" s="18"/>
      <c r="P2936" s="18"/>
      <c r="R2936" s="18"/>
      <c r="S2936" s="18"/>
    </row>
    <row r="2937" spans="5:19" x14ac:dyDescent="0.25">
      <c r="E2937" s="16"/>
      <c r="F2937" s="16"/>
      <c r="G2937" s="17"/>
      <c r="H2937" s="18"/>
      <c r="I2937" s="26"/>
      <c r="J2937" s="19"/>
      <c r="K2937" s="18"/>
      <c r="L2937" s="18"/>
      <c r="M2937" s="18"/>
      <c r="N2937" s="18"/>
      <c r="P2937" s="18"/>
      <c r="R2937" s="18"/>
      <c r="S2937" s="18"/>
    </row>
    <row r="2938" spans="5:19" x14ac:dyDescent="0.25">
      <c r="E2938" s="16"/>
      <c r="F2938" s="16"/>
      <c r="G2938" s="17"/>
      <c r="H2938" s="18"/>
      <c r="I2938" s="26"/>
      <c r="J2938" s="19"/>
      <c r="K2938" s="18"/>
      <c r="L2938" s="18"/>
      <c r="M2938" s="18"/>
      <c r="N2938" s="18"/>
      <c r="P2938" s="18"/>
      <c r="R2938" s="18"/>
      <c r="S2938" s="18"/>
    </row>
    <row r="2939" spans="5:19" x14ac:dyDescent="0.25">
      <c r="E2939" s="16"/>
      <c r="F2939" s="16"/>
      <c r="G2939" s="17"/>
      <c r="H2939" s="18"/>
      <c r="I2939" s="26"/>
      <c r="J2939" s="19"/>
      <c r="K2939" s="18"/>
      <c r="L2939" s="18"/>
      <c r="M2939" s="18"/>
      <c r="N2939" s="18"/>
      <c r="P2939" s="18"/>
      <c r="R2939" s="18"/>
      <c r="S2939" s="18"/>
    </row>
    <row r="2940" spans="5:19" x14ac:dyDescent="0.25">
      <c r="E2940" s="16"/>
      <c r="F2940" s="16"/>
      <c r="G2940" s="17"/>
      <c r="H2940" s="18"/>
      <c r="I2940" s="26"/>
      <c r="J2940" s="19"/>
      <c r="K2940" s="18"/>
      <c r="L2940" s="18"/>
      <c r="M2940" s="18"/>
      <c r="N2940" s="18"/>
      <c r="P2940" s="18"/>
      <c r="R2940" s="18"/>
      <c r="S2940" s="18"/>
    </row>
    <row r="2941" spans="5:19" x14ac:dyDescent="0.25">
      <c r="E2941" s="16"/>
      <c r="F2941" s="16"/>
      <c r="G2941" s="17"/>
      <c r="H2941" s="18"/>
      <c r="I2941" s="26"/>
      <c r="J2941" s="19"/>
      <c r="K2941" s="18"/>
      <c r="L2941" s="18"/>
      <c r="M2941" s="18"/>
      <c r="N2941" s="18"/>
      <c r="P2941" s="18"/>
      <c r="R2941" s="18"/>
      <c r="S2941" s="18"/>
    </row>
    <row r="2942" spans="5:19" x14ac:dyDescent="0.25">
      <c r="E2942" s="16"/>
      <c r="F2942" s="16"/>
      <c r="G2942" s="17"/>
      <c r="H2942" s="18"/>
      <c r="I2942" s="26"/>
      <c r="J2942" s="19"/>
      <c r="K2942" s="18"/>
      <c r="L2942" s="18"/>
      <c r="M2942" s="18"/>
      <c r="N2942" s="18"/>
      <c r="P2942" s="18"/>
      <c r="R2942" s="18"/>
      <c r="S2942" s="18"/>
    </row>
    <row r="2943" spans="5:19" x14ac:dyDescent="0.25">
      <c r="E2943" s="16"/>
      <c r="F2943" s="16"/>
      <c r="G2943" s="17"/>
      <c r="H2943" s="18"/>
      <c r="I2943" s="26"/>
      <c r="J2943" s="19"/>
      <c r="K2943" s="18"/>
      <c r="L2943" s="18"/>
      <c r="M2943" s="18"/>
      <c r="N2943" s="18"/>
      <c r="P2943" s="18"/>
      <c r="R2943" s="18"/>
      <c r="S2943" s="18"/>
    </row>
    <row r="2944" spans="5:19" x14ac:dyDescent="0.25">
      <c r="E2944" s="16"/>
      <c r="F2944" s="16"/>
      <c r="G2944" s="17"/>
      <c r="H2944" s="18"/>
      <c r="I2944" s="26"/>
      <c r="J2944" s="19"/>
      <c r="K2944" s="18"/>
      <c r="L2944" s="18"/>
      <c r="M2944" s="18"/>
      <c r="N2944" s="18"/>
      <c r="P2944" s="18"/>
      <c r="R2944" s="18"/>
      <c r="S2944" s="18"/>
    </row>
    <row r="2945" spans="5:19" x14ac:dyDescent="0.25">
      <c r="E2945" s="16"/>
      <c r="F2945" s="16"/>
      <c r="G2945" s="17"/>
      <c r="H2945" s="18"/>
      <c r="I2945" s="26"/>
      <c r="J2945" s="19"/>
      <c r="K2945" s="18"/>
      <c r="L2945" s="18"/>
      <c r="M2945" s="18"/>
      <c r="N2945" s="18"/>
      <c r="P2945" s="18"/>
      <c r="R2945" s="18"/>
      <c r="S2945" s="18"/>
    </row>
    <row r="2946" spans="5:19" x14ac:dyDescent="0.25">
      <c r="E2946" s="16"/>
      <c r="F2946" s="16"/>
      <c r="G2946" s="17"/>
      <c r="H2946" s="18"/>
      <c r="I2946" s="26"/>
      <c r="J2946" s="19"/>
      <c r="K2946" s="18"/>
      <c r="L2946" s="18"/>
      <c r="M2946" s="18"/>
      <c r="N2946" s="18"/>
      <c r="P2946" s="18"/>
      <c r="R2946" s="18"/>
      <c r="S2946" s="18"/>
    </row>
    <row r="2947" spans="5:19" x14ac:dyDescent="0.25">
      <c r="E2947" s="16"/>
      <c r="F2947" s="16"/>
      <c r="G2947" s="17"/>
      <c r="H2947" s="18"/>
      <c r="I2947" s="26"/>
      <c r="J2947" s="19"/>
      <c r="K2947" s="18"/>
      <c r="L2947" s="18"/>
      <c r="M2947" s="18"/>
      <c r="N2947" s="18"/>
      <c r="P2947" s="18"/>
      <c r="R2947" s="18"/>
      <c r="S2947" s="18"/>
    </row>
    <row r="2948" spans="5:19" x14ac:dyDescent="0.25">
      <c r="E2948" s="16"/>
      <c r="F2948" s="16"/>
      <c r="G2948" s="17"/>
      <c r="H2948" s="18"/>
      <c r="I2948" s="26"/>
      <c r="J2948" s="19"/>
      <c r="K2948" s="18"/>
      <c r="L2948" s="18"/>
      <c r="M2948" s="18"/>
      <c r="N2948" s="18"/>
      <c r="P2948" s="18"/>
      <c r="R2948" s="18"/>
      <c r="S2948" s="18"/>
    </row>
    <row r="2949" spans="5:19" x14ac:dyDescent="0.25">
      <c r="E2949" s="16"/>
      <c r="F2949" s="16"/>
      <c r="G2949" s="17"/>
      <c r="H2949" s="18"/>
      <c r="I2949" s="26"/>
      <c r="J2949" s="19"/>
      <c r="K2949" s="18"/>
      <c r="L2949" s="18"/>
      <c r="M2949" s="18"/>
      <c r="N2949" s="18"/>
      <c r="P2949" s="18"/>
      <c r="R2949" s="18"/>
      <c r="S2949" s="18"/>
    </row>
    <row r="2950" spans="5:19" x14ac:dyDescent="0.25">
      <c r="E2950" s="16"/>
      <c r="F2950" s="16"/>
      <c r="G2950" s="17"/>
      <c r="H2950" s="18"/>
      <c r="I2950" s="26"/>
      <c r="J2950" s="19"/>
      <c r="K2950" s="18"/>
      <c r="L2950" s="18"/>
      <c r="M2950" s="18"/>
      <c r="N2950" s="18"/>
      <c r="P2950" s="18"/>
      <c r="R2950" s="18"/>
      <c r="S2950" s="18"/>
    </row>
    <row r="2951" spans="5:19" x14ac:dyDescent="0.25">
      <c r="E2951" s="16"/>
      <c r="F2951" s="16"/>
      <c r="G2951" s="17"/>
      <c r="H2951" s="18"/>
      <c r="I2951" s="26"/>
      <c r="J2951" s="19"/>
      <c r="K2951" s="18"/>
      <c r="L2951" s="18"/>
      <c r="M2951" s="18"/>
      <c r="N2951" s="18"/>
      <c r="P2951" s="18"/>
      <c r="R2951" s="18"/>
      <c r="S2951" s="18"/>
    </row>
    <row r="2952" spans="5:19" x14ac:dyDescent="0.25">
      <c r="E2952" s="16"/>
      <c r="F2952" s="16"/>
      <c r="G2952" s="17"/>
      <c r="H2952" s="18"/>
      <c r="I2952" s="26"/>
      <c r="J2952" s="19"/>
      <c r="K2952" s="18"/>
      <c r="L2952" s="18"/>
      <c r="M2952" s="18"/>
      <c r="N2952" s="18"/>
      <c r="P2952" s="18"/>
      <c r="R2952" s="18"/>
      <c r="S2952" s="18"/>
    </row>
    <row r="2953" spans="5:19" x14ac:dyDescent="0.25">
      <c r="E2953" s="16"/>
      <c r="F2953" s="16"/>
      <c r="G2953" s="17"/>
      <c r="H2953" s="18"/>
      <c r="I2953" s="26"/>
      <c r="J2953" s="19"/>
      <c r="K2953" s="18"/>
      <c r="L2953" s="18"/>
      <c r="M2953" s="18"/>
      <c r="N2953" s="18"/>
      <c r="P2953" s="18"/>
      <c r="R2953" s="18"/>
      <c r="S2953" s="18"/>
    </row>
    <row r="2954" spans="5:19" x14ac:dyDescent="0.25">
      <c r="E2954" s="16"/>
      <c r="F2954" s="16"/>
      <c r="G2954" s="17"/>
      <c r="H2954" s="18"/>
      <c r="I2954" s="26"/>
      <c r="J2954" s="19"/>
      <c r="K2954" s="18"/>
      <c r="L2954" s="18"/>
      <c r="M2954" s="18"/>
      <c r="N2954" s="18"/>
      <c r="P2954" s="18"/>
      <c r="R2954" s="18"/>
      <c r="S2954" s="18"/>
    </row>
    <row r="2955" spans="5:19" x14ac:dyDescent="0.25">
      <c r="E2955" s="16"/>
      <c r="F2955" s="16"/>
      <c r="G2955" s="17"/>
      <c r="H2955" s="18"/>
      <c r="I2955" s="26"/>
      <c r="J2955" s="19"/>
      <c r="K2955" s="18"/>
      <c r="L2955" s="18"/>
      <c r="M2955" s="18"/>
      <c r="N2955" s="18"/>
      <c r="P2955" s="18"/>
      <c r="Q2955" s="18"/>
      <c r="R2955" s="18"/>
      <c r="S2955" s="18"/>
    </row>
    <row r="2956" spans="5:19" x14ac:dyDescent="0.25">
      <c r="E2956" s="16"/>
      <c r="F2956" s="16"/>
      <c r="G2956" s="17"/>
      <c r="H2956" s="18"/>
      <c r="I2956" s="26"/>
      <c r="J2956" s="19"/>
      <c r="K2956" s="18"/>
      <c r="L2956" s="18"/>
      <c r="M2956" s="18"/>
      <c r="N2956" s="18"/>
      <c r="P2956" s="18"/>
      <c r="Q2956" s="18"/>
      <c r="R2956" s="18"/>
      <c r="S2956" s="18"/>
    </row>
    <row r="2957" spans="5:19" x14ac:dyDescent="0.25">
      <c r="E2957" s="16"/>
      <c r="F2957" s="16"/>
      <c r="G2957" s="17"/>
      <c r="H2957" s="18"/>
      <c r="I2957" s="26"/>
      <c r="J2957" s="19"/>
      <c r="K2957" s="18"/>
      <c r="L2957" s="18"/>
      <c r="M2957" s="18"/>
      <c r="N2957" s="18"/>
      <c r="P2957" s="18"/>
      <c r="R2957" s="18"/>
      <c r="S2957" s="18"/>
    </row>
    <row r="2958" spans="5:19" x14ac:dyDescent="0.25">
      <c r="E2958" s="16"/>
      <c r="F2958" s="16"/>
      <c r="G2958" s="17"/>
      <c r="H2958" s="18"/>
      <c r="I2958" s="26"/>
      <c r="J2958" s="19"/>
      <c r="K2958" s="18"/>
      <c r="L2958" s="18"/>
      <c r="M2958" s="18"/>
      <c r="N2958" s="18"/>
      <c r="P2958" s="18"/>
      <c r="Q2958" s="18"/>
      <c r="R2958" s="18"/>
      <c r="S2958" s="18"/>
    </row>
    <row r="2959" spans="5:19" x14ac:dyDescent="0.25">
      <c r="E2959" s="16"/>
      <c r="F2959" s="16"/>
      <c r="G2959" s="17"/>
      <c r="H2959" s="18"/>
      <c r="I2959" s="26"/>
      <c r="J2959" s="19"/>
      <c r="K2959" s="18"/>
      <c r="L2959" s="18"/>
      <c r="M2959" s="18"/>
      <c r="N2959" s="18"/>
      <c r="P2959" s="18"/>
      <c r="R2959" s="18"/>
      <c r="S2959" s="18"/>
    </row>
    <row r="2960" spans="5:19" x14ac:dyDescent="0.25">
      <c r="E2960" s="16"/>
      <c r="F2960" s="16"/>
      <c r="G2960" s="17"/>
      <c r="H2960" s="18"/>
      <c r="I2960" s="26"/>
      <c r="J2960" s="19"/>
      <c r="K2960" s="18"/>
      <c r="L2960" s="18"/>
      <c r="M2960" s="18"/>
      <c r="N2960" s="18"/>
      <c r="P2960" s="18"/>
      <c r="R2960" s="18"/>
      <c r="S2960" s="18"/>
    </row>
    <row r="2961" spans="5:19" x14ac:dyDescent="0.25">
      <c r="E2961" s="16"/>
      <c r="F2961" s="16"/>
      <c r="G2961" s="17"/>
      <c r="H2961" s="18"/>
      <c r="I2961" s="26"/>
      <c r="J2961" s="19"/>
      <c r="K2961" s="18"/>
      <c r="L2961" s="18"/>
      <c r="M2961" s="18"/>
      <c r="N2961" s="18"/>
      <c r="P2961" s="18"/>
      <c r="R2961" s="18"/>
      <c r="S2961" s="18"/>
    </row>
    <row r="2962" spans="5:19" x14ac:dyDescent="0.25">
      <c r="E2962" s="16"/>
      <c r="F2962" s="16"/>
      <c r="G2962" s="17"/>
      <c r="H2962" s="18"/>
      <c r="I2962" s="26"/>
      <c r="J2962" s="19"/>
      <c r="K2962" s="18"/>
      <c r="L2962" s="18"/>
      <c r="M2962" s="18"/>
      <c r="N2962" s="18"/>
      <c r="P2962" s="18"/>
      <c r="R2962" s="18"/>
      <c r="S2962" s="18"/>
    </row>
    <row r="2963" spans="5:19" x14ac:dyDescent="0.25">
      <c r="E2963" s="16"/>
      <c r="F2963" s="16"/>
      <c r="G2963" s="17"/>
      <c r="H2963" s="18"/>
      <c r="I2963" s="26"/>
      <c r="J2963" s="19"/>
      <c r="K2963" s="18"/>
      <c r="L2963" s="18"/>
      <c r="M2963" s="18"/>
      <c r="N2963" s="18"/>
      <c r="P2963" s="18"/>
      <c r="R2963" s="18"/>
      <c r="S2963" s="18"/>
    </row>
    <row r="2964" spans="5:19" x14ac:dyDescent="0.25">
      <c r="E2964" s="16"/>
      <c r="F2964" s="16"/>
      <c r="G2964" s="17"/>
      <c r="H2964" s="18"/>
      <c r="I2964" s="26"/>
      <c r="J2964" s="19"/>
      <c r="K2964" s="18"/>
      <c r="L2964" s="18"/>
      <c r="M2964" s="18"/>
      <c r="N2964" s="18"/>
      <c r="P2964" s="18"/>
      <c r="R2964" s="18"/>
      <c r="S2964" s="18"/>
    </row>
    <row r="2965" spans="5:19" x14ac:dyDescent="0.25">
      <c r="E2965" s="16"/>
      <c r="F2965" s="16"/>
      <c r="G2965" s="17"/>
      <c r="H2965" s="18"/>
      <c r="I2965" s="26"/>
      <c r="J2965" s="19"/>
      <c r="K2965" s="18"/>
      <c r="L2965" s="18"/>
      <c r="M2965" s="18"/>
      <c r="N2965" s="18"/>
      <c r="P2965" s="18"/>
      <c r="R2965" s="18"/>
      <c r="S2965" s="18"/>
    </row>
    <row r="2966" spans="5:19" x14ac:dyDescent="0.25">
      <c r="E2966" s="16"/>
      <c r="F2966" s="16"/>
      <c r="G2966" s="17"/>
      <c r="H2966" s="18"/>
      <c r="I2966" s="26"/>
      <c r="J2966" s="19"/>
      <c r="K2966" s="18"/>
      <c r="L2966" s="18"/>
      <c r="M2966" s="18"/>
      <c r="N2966" s="18"/>
      <c r="P2966" s="18"/>
      <c r="R2966" s="18"/>
      <c r="S2966" s="18"/>
    </row>
    <row r="2967" spans="5:19" x14ac:dyDescent="0.25">
      <c r="E2967" s="16"/>
      <c r="F2967" s="16"/>
      <c r="G2967" s="17"/>
      <c r="H2967" s="18"/>
      <c r="I2967" s="26"/>
      <c r="J2967" s="19"/>
      <c r="K2967" s="18"/>
      <c r="L2967" s="18"/>
      <c r="M2967" s="18"/>
      <c r="N2967" s="18"/>
      <c r="P2967" s="18"/>
      <c r="R2967" s="18"/>
      <c r="S2967" s="18"/>
    </row>
    <row r="2968" spans="5:19" x14ac:dyDescent="0.25">
      <c r="E2968" s="16"/>
      <c r="F2968" s="16"/>
      <c r="G2968" s="17"/>
      <c r="H2968" s="18"/>
      <c r="I2968" s="26"/>
      <c r="J2968" s="19"/>
      <c r="K2968" s="18"/>
      <c r="L2968" s="18"/>
      <c r="M2968" s="18"/>
      <c r="N2968" s="18"/>
      <c r="P2968" s="18"/>
      <c r="R2968" s="18"/>
      <c r="S2968" s="18"/>
    </row>
    <row r="2969" spans="5:19" x14ac:dyDescent="0.25">
      <c r="E2969" s="16"/>
      <c r="F2969" s="16"/>
      <c r="G2969" s="17"/>
      <c r="H2969" s="18"/>
      <c r="I2969" s="26"/>
      <c r="J2969" s="19"/>
      <c r="K2969" s="18"/>
      <c r="L2969" s="18"/>
      <c r="M2969" s="18"/>
      <c r="N2969" s="18"/>
      <c r="P2969" s="18"/>
      <c r="R2969" s="18"/>
      <c r="S2969" s="18"/>
    </row>
    <row r="2970" spans="5:19" x14ac:dyDescent="0.25">
      <c r="E2970" s="16"/>
      <c r="F2970" s="16"/>
      <c r="G2970" s="17"/>
      <c r="H2970" s="18"/>
      <c r="I2970" s="26"/>
      <c r="J2970" s="19"/>
      <c r="K2970" s="18"/>
      <c r="L2970" s="18"/>
      <c r="M2970" s="18"/>
      <c r="N2970" s="18"/>
      <c r="P2970" s="18"/>
      <c r="R2970" s="18"/>
      <c r="S2970" s="18"/>
    </row>
    <row r="2971" spans="5:19" x14ac:dyDescent="0.25">
      <c r="E2971" s="16"/>
      <c r="F2971" s="16"/>
      <c r="G2971" s="17"/>
      <c r="H2971" s="18"/>
      <c r="I2971" s="26"/>
      <c r="J2971" s="19"/>
      <c r="K2971" s="18"/>
      <c r="L2971" s="18"/>
      <c r="M2971" s="18"/>
      <c r="N2971" s="18"/>
      <c r="P2971" s="18"/>
      <c r="R2971" s="18"/>
      <c r="S2971" s="18"/>
    </row>
    <row r="2972" spans="5:19" x14ac:dyDescent="0.25">
      <c r="E2972" s="16"/>
      <c r="F2972" s="16"/>
      <c r="G2972" s="17"/>
      <c r="H2972" s="18"/>
      <c r="I2972" s="26"/>
      <c r="J2972" s="19"/>
      <c r="K2972" s="18"/>
      <c r="L2972" s="18"/>
      <c r="M2972" s="18"/>
      <c r="N2972" s="18"/>
      <c r="P2972" s="18"/>
      <c r="R2972" s="18"/>
      <c r="S2972" s="18"/>
    </row>
    <row r="2973" spans="5:19" x14ac:dyDescent="0.25">
      <c r="E2973" s="16"/>
      <c r="F2973" s="16"/>
      <c r="G2973" s="17"/>
      <c r="H2973" s="18"/>
      <c r="I2973" s="26"/>
      <c r="J2973" s="19"/>
      <c r="K2973" s="18"/>
      <c r="L2973" s="18"/>
      <c r="M2973" s="18"/>
      <c r="N2973" s="18"/>
      <c r="P2973" s="18"/>
      <c r="R2973" s="18"/>
      <c r="S2973" s="18"/>
    </row>
    <row r="2974" spans="5:19" x14ac:dyDescent="0.25">
      <c r="E2974" s="16"/>
      <c r="F2974" s="16"/>
      <c r="G2974" s="17"/>
      <c r="H2974" s="18"/>
      <c r="I2974" s="26"/>
      <c r="J2974" s="19"/>
      <c r="K2974" s="18"/>
      <c r="L2974" s="18"/>
      <c r="M2974" s="18"/>
      <c r="N2974" s="18"/>
      <c r="P2974" s="18"/>
      <c r="R2974" s="18"/>
      <c r="S2974" s="18"/>
    </row>
    <row r="2975" spans="5:19" x14ac:dyDescent="0.25">
      <c r="E2975" s="16"/>
      <c r="F2975" s="16"/>
      <c r="G2975" s="17"/>
      <c r="H2975" s="18"/>
      <c r="I2975" s="26"/>
      <c r="J2975" s="19"/>
      <c r="K2975" s="18"/>
      <c r="L2975" s="18"/>
      <c r="M2975" s="18"/>
      <c r="N2975" s="18"/>
      <c r="P2975" s="18"/>
      <c r="R2975" s="18"/>
      <c r="S2975" s="18"/>
    </row>
    <row r="2976" spans="5:19" x14ac:dyDescent="0.25">
      <c r="E2976" s="16"/>
      <c r="F2976" s="16"/>
      <c r="G2976" s="17"/>
      <c r="H2976" s="18"/>
      <c r="I2976" s="26"/>
      <c r="J2976" s="19"/>
      <c r="K2976" s="18"/>
      <c r="L2976" s="18"/>
      <c r="M2976" s="18"/>
      <c r="N2976" s="18"/>
      <c r="P2976" s="18"/>
      <c r="R2976" s="18"/>
      <c r="S2976" s="18"/>
    </row>
    <row r="2977" spans="5:19" x14ac:dyDescent="0.25">
      <c r="E2977" s="16"/>
      <c r="F2977" s="16"/>
      <c r="G2977" s="17"/>
      <c r="H2977" s="18"/>
      <c r="I2977" s="26"/>
      <c r="J2977" s="19"/>
      <c r="K2977" s="18"/>
      <c r="L2977" s="18"/>
      <c r="M2977" s="18"/>
      <c r="N2977" s="18"/>
      <c r="P2977" s="18"/>
      <c r="R2977" s="18"/>
      <c r="S2977" s="18"/>
    </row>
    <row r="2978" spans="5:19" x14ac:dyDescent="0.25">
      <c r="E2978" s="16"/>
      <c r="F2978" s="16"/>
      <c r="G2978" s="17"/>
      <c r="H2978" s="18"/>
      <c r="I2978" s="26"/>
      <c r="J2978" s="19"/>
      <c r="K2978" s="18"/>
      <c r="L2978" s="18"/>
      <c r="M2978" s="18"/>
      <c r="N2978" s="18"/>
      <c r="P2978" s="18"/>
      <c r="R2978" s="18"/>
      <c r="S2978" s="18"/>
    </row>
    <row r="2979" spans="5:19" x14ac:dyDescent="0.25">
      <c r="E2979" s="16"/>
      <c r="F2979" s="16"/>
      <c r="G2979" s="17"/>
      <c r="H2979" s="18"/>
      <c r="I2979" s="26"/>
      <c r="J2979" s="19"/>
      <c r="K2979" s="18"/>
      <c r="L2979" s="18"/>
      <c r="M2979" s="18"/>
      <c r="N2979" s="18"/>
      <c r="P2979" s="18"/>
      <c r="R2979" s="18"/>
      <c r="S2979" s="18"/>
    </row>
    <row r="2980" spans="5:19" x14ac:dyDescent="0.25">
      <c r="E2980" s="16"/>
      <c r="F2980" s="16"/>
      <c r="G2980" s="17"/>
      <c r="H2980" s="18"/>
      <c r="I2980" s="26"/>
      <c r="J2980" s="19"/>
      <c r="K2980" s="18"/>
      <c r="L2980" s="18"/>
      <c r="M2980" s="18"/>
      <c r="N2980" s="18"/>
      <c r="P2980" s="18"/>
      <c r="R2980" s="18"/>
      <c r="S2980" s="18"/>
    </row>
    <row r="2981" spans="5:19" x14ac:dyDescent="0.25">
      <c r="E2981" s="16"/>
      <c r="F2981" s="16"/>
      <c r="G2981" s="17"/>
      <c r="H2981" s="18"/>
      <c r="I2981" s="26"/>
      <c r="J2981" s="19"/>
      <c r="K2981" s="18"/>
      <c r="L2981" s="18"/>
      <c r="M2981" s="18"/>
      <c r="N2981" s="18"/>
      <c r="P2981" s="18"/>
      <c r="R2981" s="18"/>
      <c r="S2981" s="18"/>
    </row>
    <row r="2982" spans="5:19" x14ac:dyDescent="0.25">
      <c r="E2982" s="16"/>
      <c r="F2982" s="16"/>
      <c r="G2982" s="17"/>
      <c r="H2982" s="18"/>
      <c r="I2982" s="26"/>
      <c r="J2982" s="19"/>
      <c r="K2982" s="18"/>
      <c r="L2982" s="18"/>
      <c r="M2982" s="18"/>
      <c r="N2982" s="18"/>
      <c r="P2982" s="18"/>
      <c r="R2982" s="18"/>
      <c r="S2982" s="18"/>
    </row>
    <row r="2983" spans="5:19" x14ac:dyDescent="0.25">
      <c r="E2983" s="16"/>
      <c r="F2983" s="16"/>
      <c r="G2983" s="17"/>
      <c r="H2983" s="18"/>
      <c r="I2983" s="26"/>
      <c r="J2983" s="19"/>
      <c r="K2983" s="18"/>
      <c r="L2983" s="18"/>
      <c r="M2983" s="18"/>
      <c r="N2983" s="18"/>
      <c r="P2983" s="18"/>
      <c r="R2983" s="18"/>
      <c r="S2983" s="18"/>
    </row>
    <row r="2984" spans="5:19" x14ac:dyDescent="0.25">
      <c r="E2984" s="16"/>
      <c r="F2984" s="16"/>
      <c r="G2984" s="17"/>
      <c r="H2984" s="18"/>
      <c r="I2984" s="26"/>
      <c r="J2984" s="19"/>
      <c r="K2984" s="18"/>
      <c r="L2984" s="18"/>
      <c r="M2984" s="18"/>
      <c r="N2984" s="18"/>
      <c r="P2984" s="18"/>
      <c r="R2984" s="18"/>
      <c r="S2984" s="18"/>
    </row>
    <row r="2985" spans="5:19" x14ac:dyDescent="0.25">
      <c r="E2985" s="16"/>
      <c r="F2985" s="16"/>
      <c r="G2985" s="17"/>
      <c r="H2985" s="18"/>
      <c r="I2985" s="26"/>
      <c r="J2985" s="19"/>
      <c r="K2985" s="18"/>
      <c r="L2985" s="18"/>
      <c r="M2985" s="18"/>
      <c r="N2985" s="18"/>
      <c r="P2985" s="18"/>
      <c r="R2985" s="18"/>
      <c r="S2985" s="18"/>
    </row>
    <row r="2986" spans="5:19" x14ac:dyDescent="0.25">
      <c r="E2986" s="16"/>
      <c r="F2986" s="16"/>
      <c r="G2986" s="17"/>
      <c r="H2986" s="18"/>
      <c r="I2986" s="26"/>
      <c r="J2986" s="19"/>
      <c r="K2986" s="18"/>
      <c r="L2986" s="18"/>
      <c r="M2986" s="18"/>
      <c r="N2986" s="18"/>
      <c r="P2986" s="18"/>
      <c r="R2986" s="18"/>
      <c r="S2986" s="18"/>
    </row>
    <row r="2987" spans="5:19" x14ac:dyDescent="0.25">
      <c r="E2987" s="16"/>
      <c r="F2987" s="16"/>
      <c r="G2987" s="17"/>
      <c r="H2987" s="18"/>
      <c r="I2987" s="26"/>
      <c r="J2987" s="19"/>
      <c r="K2987" s="18"/>
      <c r="L2987" s="18"/>
      <c r="M2987" s="18"/>
      <c r="N2987" s="18"/>
      <c r="P2987" s="18"/>
      <c r="R2987" s="18"/>
      <c r="S2987" s="18"/>
    </row>
    <row r="2988" spans="5:19" x14ac:dyDescent="0.25">
      <c r="E2988" s="16"/>
      <c r="F2988" s="16"/>
      <c r="G2988" s="17"/>
      <c r="H2988" s="18"/>
      <c r="I2988" s="26"/>
      <c r="J2988" s="19"/>
      <c r="K2988" s="18"/>
      <c r="L2988" s="18"/>
      <c r="M2988" s="18"/>
      <c r="N2988" s="18"/>
      <c r="P2988" s="18"/>
      <c r="R2988" s="18"/>
      <c r="S2988" s="18"/>
    </row>
    <row r="2989" spans="5:19" x14ac:dyDescent="0.25">
      <c r="E2989" s="16"/>
      <c r="F2989" s="16"/>
      <c r="G2989" s="17"/>
      <c r="H2989" s="18"/>
      <c r="I2989" s="26"/>
      <c r="J2989" s="19"/>
      <c r="K2989" s="18"/>
      <c r="L2989" s="18"/>
      <c r="M2989" s="18"/>
      <c r="N2989" s="18"/>
      <c r="P2989" s="18"/>
      <c r="R2989" s="18"/>
      <c r="S2989" s="18"/>
    </row>
    <row r="2990" spans="5:19" x14ac:dyDescent="0.25">
      <c r="E2990" s="16"/>
      <c r="F2990" s="16"/>
      <c r="G2990" s="17"/>
      <c r="H2990" s="18"/>
      <c r="I2990" s="26"/>
      <c r="J2990" s="19"/>
      <c r="K2990" s="18"/>
      <c r="L2990" s="18"/>
      <c r="M2990" s="18"/>
      <c r="N2990" s="18"/>
      <c r="P2990" s="18"/>
      <c r="R2990" s="18"/>
      <c r="S2990" s="18"/>
    </row>
    <row r="2991" spans="5:19" x14ac:dyDescent="0.25">
      <c r="E2991" s="16"/>
      <c r="F2991" s="16"/>
      <c r="G2991" s="17"/>
      <c r="H2991" s="18"/>
      <c r="I2991" s="26"/>
      <c r="J2991" s="19"/>
      <c r="K2991" s="18"/>
      <c r="L2991" s="18"/>
      <c r="M2991" s="18"/>
      <c r="N2991" s="18"/>
      <c r="P2991" s="18"/>
      <c r="R2991" s="18"/>
      <c r="S2991" s="18"/>
    </row>
    <row r="2992" spans="5:19" x14ac:dyDescent="0.25">
      <c r="E2992" s="16"/>
      <c r="F2992" s="16"/>
      <c r="G2992" s="17"/>
      <c r="H2992" s="18"/>
      <c r="I2992" s="26"/>
      <c r="J2992" s="19"/>
      <c r="K2992" s="18"/>
      <c r="L2992" s="18"/>
      <c r="M2992" s="18"/>
      <c r="N2992" s="18"/>
      <c r="P2992" s="18"/>
      <c r="R2992" s="18"/>
      <c r="S2992" s="18"/>
    </row>
    <row r="2993" spans="5:19" x14ac:dyDescent="0.25">
      <c r="E2993" s="16"/>
      <c r="F2993" s="16"/>
      <c r="G2993" s="17"/>
      <c r="H2993" s="18"/>
      <c r="I2993" s="26"/>
      <c r="J2993" s="19"/>
      <c r="K2993" s="18"/>
      <c r="L2993" s="18"/>
      <c r="M2993" s="18"/>
      <c r="N2993" s="18"/>
      <c r="P2993" s="18"/>
      <c r="R2993" s="18"/>
      <c r="S2993" s="18"/>
    </row>
    <row r="2994" spans="5:19" x14ac:dyDescent="0.25">
      <c r="E2994" s="16"/>
      <c r="F2994" s="16"/>
      <c r="G2994" s="17"/>
      <c r="H2994" s="18"/>
      <c r="I2994" s="26"/>
      <c r="J2994" s="19"/>
      <c r="K2994" s="18"/>
      <c r="L2994" s="18"/>
      <c r="M2994" s="18"/>
      <c r="N2994" s="18"/>
      <c r="P2994" s="18"/>
      <c r="R2994" s="18"/>
      <c r="S2994" s="18"/>
    </row>
    <row r="2995" spans="5:19" x14ac:dyDescent="0.25">
      <c r="E2995" s="16"/>
      <c r="F2995" s="16"/>
      <c r="G2995" s="17"/>
      <c r="H2995" s="18"/>
      <c r="I2995" s="26"/>
      <c r="J2995" s="19"/>
      <c r="K2995" s="18"/>
      <c r="L2995" s="18"/>
      <c r="M2995" s="18"/>
      <c r="N2995" s="18"/>
      <c r="P2995" s="18"/>
      <c r="R2995" s="18"/>
      <c r="S2995" s="18"/>
    </row>
    <row r="2996" spans="5:19" x14ac:dyDescent="0.25">
      <c r="E2996" s="16"/>
      <c r="F2996" s="16"/>
      <c r="G2996" s="17"/>
      <c r="H2996" s="18"/>
      <c r="I2996" s="26"/>
      <c r="J2996" s="19"/>
      <c r="K2996" s="18"/>
      <c r="L2996" s="18"/>
      <c r="M2996" s="18"/>
      <c r="N2996" s="18"/>
      <c r="P2996" s="18"/>
      <c r="R2996" s="18"/>
      <c r="S2996" s="18"/>
    </row>
    <row r="2997" spans="5:19" x14ac:dyDescent="0.25">
      <c r="E2997" s="16"/>
      <c r="F2997" s="16"/>
      <c r="G2997" s="17"/>
      <c r="H2997" s="18"/>
      <c r="I2997" s="26"/>
      <c r="J2997" s="19"/>
      <c r="K2997" s="18"/>
      <c r="L2997" s="18"/>
      <c r="M2997" s="18"/>
      <c r="N2997" s="18"/>
      <c r="P2997" s="18"/>
      <c r="R2997" s="18"/>
      <c r="S2997" s="18"/>
    </row>
    <row r="2998" spans="5:19" x14ac:dyDescent="0.25">
      <c r="E2998" s="16"/>
      <c r="F2998" s="16"/>
      <c r="G2998" s="17"/>
      <c r="H2998" s="18"/>
      <c r="I2998" s="26"/>
      <c r="J2998" s="19"/>
      <c r="K2998" s="18"/>
      <c r="L2998" s="18"/>
      <c r="M2998" s="18"/>
      <c r="N2998" s="18"/>
      <c r="P2998" s="18"/>
      <c r="R2998" s="18"/>
      <c r="S2998" s="18"/>
    </row>
    <row r="2999" spans="5:19" x14ac:dyDescent="0.25">
      <c r="E2999" s="16"/>
      <c r="F2999" s="16"/>
      <c r="G2999" s="17"/>
      <c r="H2999" s="18"/>
      <c r="I2999" s="26"/>
      <c r="J2999" s="19"/>
      <c r="K2999" s="18"/>
      <c r="L2999" s="18"/>
      <c r="M2999" s="18"/>
      <c r="N2999" s="18"/>
      <c r="P2999" s="18"/>
      <c r="R2999" s="18"/>
      <c r="S2999" s="18"/>
    </row>
    <row r="3000" spans="5:19" x14ac:dyDescent="0.25">
      <c r="E3000" s="16"/>
      <c r="F3000" s="16"/>
      <c r="G3000" s="17"/>
      <c r="H3000" s="18"/>
      <c r="I3000" s="26"/>
      <c r="J3000" s="19"/>
      <c r="K3000" s="18"/>
      <c r="L3000" s="18"/>
      <c r="M3000" s="18"/>
      <c r="N3000" s="18"/>
      <c r="P3000" s="18"/>
      <c r="R3000" s="18"/>
      <c r="S3000" s="18"/>
    </row>
    <row r="3001" spans="5:19" x14ac:dyDescent="0.25">
      <c r="E3001" s="16"/>
      <c r="F3001" s="16"/>
      <c r="G3001" s="17"/>
      <c r="H3001" s="18"/>
      <c r="I3001" s="26"/>
      <c r="J3001" s="19"/>
      <c r="K3001" s="18"/>
      <c r="L3001" s="18"/>
      <c r="M3001" s="18"/>
      <c r="N3001" s="18"/>
      <c r="P3001" s="18"/>
      <c r="R3001" s="18"/>
      <c r="S3001" s="18"/>
    </row>
    <row r="3002" spans="5:19" x14ac:dyDescent="0.25">
      <c r="E3002" s="16"/>
      <c r="F3002" s="16"/>
      <c r="G3002" s="17"/>
      <c r="H3002" s="18"/>
      <c r="I3002" s="26"/>
      <c r="J3002" s="19"/>
      <c r="K3002" s="18"/>
      <c r="L3002" s="18"/>
      <c r="M3002" s="18"/>
      <c r="N3002" s="18"/>
      <c r="P3002" s="18"/>
      <c r="R3002" s="18"/>
      <c r="S3002" s="18"/>
    </row>
    <row r="3003" spans="5:19" x14ac:dyDescent="0.25">
      <c r="E3003" s="16"/>
      <c r="F3003" s="16"/>
      <c r="G3003" s="17"/>
      <c r="H3003" s="18"/>
      <c r="I3003" s="26"/>
      <c r="J3003" s="19"/>
      <c r="K3003" s="18"/>
      <c r="L3003" s="18"/>
      <c r="M3003" s="18"/>
      <c r="N3003" s="18"/>
      <c r="P3003" s="18"/>
      <c r="R3003" s="18"/>
      <c r="S3003" s="18"/>
    </row>
    <row r="3004" spans="5:19" x14ac:dyDescent="0.25">
      <c r="E3004" s="16"/>
      <c r="F3004" s="16"/>
      <c r="G3004" s="17"/>
      <c r="H3004" s="18"/>
      <c r="I3004" s="26"/>
      <c r="J3004" s="19"/>
      <c r="K3004" s="18"/>
      <c r="L3004" s="18"/>
      <c r="M3004" s="18"/>
      <c r="N3004" s="18"/>
      <c r="P3004" s="18"/>
      <c r="R3004" s="18"/>
      <c r="S3004" s="18"/>
    </row>
    <row r="3005" spans="5:19" x14ac:dyDescent="0.25">
      <c r="E3005" s="16"/>
      <c r="F3005" s="16"/>
      <c r="G3005" s="17"/>
      <c r="H3005" s="18"/>
      <c r="I3005" s="26"/>
      <c r="J3005" s="19"/>
      <c r="K3005" s="18"/>
      <c r="L3005" s="18"/>
      <c r="M3005" s="18"/>
      <c r="N3005" s="18"/>
      <c r="P3005" s="18"/>
      <c r="R3005" s="18"/>
      <c r="S3005" s="18"/>
    </row>
    <row r="3006" spans="5:19" x14ac:dyDescent="0.25">
      <c r="E3006" s="16"/>
      <c r="F3006" s="16"/>
      <c r="G3006" s="17"/>
      <c r="H3006" s="18"/>
      <c r="I3006" s="26"/>
      <c r="J3006" s="19"/>
      <c r="K3006" s="18"/>
      <c r="L3006" s="18"/>
      <c r="M3006" s="18"/>
      <c r="N3006" s="18"/>
      <c r="P3006" s="18"/>
      <c r="R3006" s="18"/>
      <c r="S3006" s="18"/>
    </row>
    <row r="3007" spans="5:19" x14ac:dyDescent="0.25">
      <c r="E3007" s="16"/>
      <c r="F3007" s="16"/>
      <c r="G3007" s="17"/>
      <c r="H3007" s="18"/>
      <c r="I3007" s="26"/>
      <c r="J3007" s="19"/>
      <c r="K3007" s="18"/>
      <c r="L3007" s="18"/>
      <c r="M3007" s="18"/>
      <c r="N3007" s="18"/>
      <c r="P3007" s="18"/>
      <c r="R3007" s="18"/>
      <c r="S3007" s="18"/>
    </row>
    <row r="3008" spans="5:19" x14ac:dyDescent="0.25">
      <c r="E3008" s="16"/>
      <c r="F3008" s="16"/>
      <c r="G3008" s="17"/>
      <c r="H3008" s="18"/>
      <c r="I3008" s="26"/>
      <c r="J3008" s="19"/>
      <c r="K3008" s="18"/>
      <c r="L3008" s="18"/>
      <c r="M3008" s="18"/>
      <c r="N3008" s="18"/>
      <c r="P3008" s="18"/>
      <c r="R3008" s="18"/>
      <c r="S3008" s="18"/>
    </row>
    <row r="3009" spans="5:19" x14ac:dyDescent="0.25">
      <c r="E3009" s="16"/>
      <c r="F3009" s="16"/>
      <c r="G3009" s="17"/>
      <c r="H3009" s="18"/>
      <c r="I3009" s="26"/>
      <c r="J3009" s="19"/>
      <c r="K3009" s="18"/>
      <c r="L3009" s="18"/>
      <c r="M3009" s="18"/>
      <c r="N3009" s="18"/>
      <c r="P3009" s="18"/>
      <c r="R3009" s="18"/>
      <c r="S3009" s="18"/>
    </row>
    <row r="3010" spans="5:19" x14ac:dyDescent="0.25">
      <c r="E3010" s="16"/>
      <c r="F3010" s="16"/>
      <c r="G3010" s="17"/>
      <c r="H3010" s="18"/>
      <c r="I3010" s="26"/>
      <c r="J3010" s="19"/>
      <c r="K3010" s="18"/>
      <c r="L3010" s="18"/>
      <c r="M3010" s="18"/>
      <c r="N3010" s="18"/>
      <c r="P3010" s="18"/>
      <c r="R3010" s="18"/>
      <c r="S3010" s="18"/>
    </row>
    <row r="3011" spans="5:19" x14ac:dyDescent="0.25">
      <c r="E3011" s="16"/>
      <c r="F3011" s="16"/>
      <c r="G3011" s="17"/>
      <c r="H3011" s="18"/>
      <c r="I3011" s="26"/>
      <c r="J3011" s="19"/>
      <c r="K3011" s="18"/>
      <c r="L3011" s="18"/>
      <c r="M3011" s="18"/>
      <c r="N3011" s="18"/>
      <c r="P3011" s="18"/>
      <c r="R3011" s="18"/>
      <c r="S3011" s="18"/>
    </row>
    <row r="3012" spans="5:19" x14ac:dyDescent="0.25">
      <c r="E3012" s="16"/>
      <c r="F3012" s="16"/>
      <c r="G3012" s="17"/>
      <c r="H3012" s="18"/>
      <c r="I3012" s="26"/>
      <c r="J3012" s="19"/>
      <c r="K3012" s="18"/>
      <c r="L3012" s="18"/>
      <c r="M3012" s="18"/>
      <c r="N3012" s="18"/>
      <c r="P3012" s="18"/>
      <c r="R3012" s="18"/>
      <c r="S3012" s="18"/>
    </row>
    <row r="3013" spans="5:19" x14ac:dyDescent="0.25">
      <c r="E3013" s="16"/>
      <c r="F3013" s="16"/>
      <c r="G3013" s="17"/>
      <c r="H3013" s="18"/>
      <c r="I3013" s="26"/>
      <c r="J3013" s="19"/>
      <c r="K3013" s="18"/>
      <c r="L3013" s="18"/>
      <c r="M3013" s="18"/>
      <c r="N3013" s="18"/>
      <c r="P3013" s="18"/>
      <c r="R3013" s="18"/>
      <c r="S3013" s="18"/>
    </row>
    <row r="3014" spans="5:19" x14ac:dyDescent="0.25">
      <c r="E3014" s="16"/>
      <c r="F3014" s="16"/>
      <c r="G3014" s="17"/>
      <c r="H3014" s="18"/>
      <c r="I3014" s="26"/>
      <c r="J3014" s="19"/>
      <c r="K3014" s="18"/>
      <c r="L3014" s="18"/>
      <c r="M3014" s="18"/>
      <c r="N3014" s="18"/>
      <c r="P3014" s="18"/>
      <c r="R3014" s="18"/>
      <c r="S3014" s="18"/>
    </row>
    <row r="3015" spans="5:19" x14ac:dyDescent="0.25">
      <c r="E3015" s="16"/>
      <c r="F3015" s="16"/>
      <c r="G3015" s="17"/>
      <c r="H3015" s="18"/>
      <c r="I3015" s="26"/>
      <c r="J3015" s="19"/>
      <c r="K3015" s="18"/>
      <c r="L3015" s="18"/>
      <c r="M3015" s="18"/>
      <c r="N3015" s="18"/>
      <c r="P3015" s="18"/>
      <c r="R3015" s="18"/>
      <c r="S3015" s="18"/>
    </row>
    <row r="3016" spans="5:19" x14ac:dyDescent="0.25">
      <c r="E3016" s="16"/>
      <c r="F3016" s="16"/>
      <c r="G3016" s="17"/>
      <c r="H3016" s="18"/>
      <c r="I3016" s="26"/>
      <c r="J3016" s="19"/>
      <c r="K3016" s="18"/>
      <c r="L3016" s="18"/>
      <c r="M3016" s="18"/>
      <c r="N3016" s="18"/>
      <c r="P3016" s="18"/>
      <c r="R3016" s="18"/>
      <c r="S3016" s="18"/>
    </row>
    <row r="3017" spans="5:19" x14ac:dyDescent="0.25">
      <c r="E3017" s="16"/>
      <c r="F3017" s="16"/>
      <c r="G3017" s="17"/>
      <c r="H3017" s="18"/>
      <c r="I3017" s="26"/>
      <c r="J3017" s="19"/>
      <c r="K3017" s="18"/>
      <c r="L3017" s="18"/>
      <c r="M3017" s="18"/>
      <c r="N3017" s="18"/>
      <c r="P3017" s="18"/>
      <c r="R3017" s="18"/>
      <c r="S3017" s="18"/>
    </row>
    <row r="3018" spans="5:19" x14ac:dyDescent="0.25">
      <c r="E3018" s="16"/>
      <c r="F3018" s="16"/>
      <c r="G3018" s="17"/>
      <c r="H3018" s="18"/>
      <c r="I3018" s="26"/>
      <c r="J3018" s="19"/>
      <c r="K3018" s="18"/>
      <c r="L3018" s="18"/>
      <c r="M3018" s="18"/>
      <c r="N3018" s="18"/>
      <c r="P3018" s="18"/>
      <c r="R3018" s="18"/>
      <c r="S3018" s="18"/>
    </row>
    <row r="3019" spans="5:19" x14ac:dyDescent="0.25">
      <c r="E3019" s="16"/>
      <c r="F3019" s="16"/>
      <c r="G3019" s="17"/>
      <c r="H3019" s="18"/>
      <c r="I3019" s="26"/>
      <c r="J3019" s="19"/>
      <c r="K3019" s="18"/>
      <c r="L3019" s="18"/>
      <c r="M3019" s="18"/>
      <c r="N3019" s="18"/>
      <c r="P3019" s="18"/>
      <c r="R3019" s="18"/>
      <c r="S3019" s="18"/>
    </row>
    <row r="3020" spans="5:19" x14ac:dyDescent="0.25">
      <c r="E3020" s="16"/>
      <c r="F3020" s="16"/>
      <c r="G3020" s="17"/>
      <c r="H3020" s="18"/>
      <c r="I3020" s="26"/>
      <c r="J3020" s="19"/>
      <c r="K3020" s="18"/>
      <c r="L3020" s="18"/>
      <c r="M3020" s="18"/>
      <c r="N3020" s="18"/>
      <c r="P3020" s="18"/>
      <c r="R3020" s="18"/>
      <c r="S3020" s="18"/>
    </row>
    <row r="3021" spans="5:19" x14ac:dyDescent="0.25">
      <c r="E3021" s="16"/>
      <c r="F3021" s="16"/>
      <c r="G3021" s="17"/>
      <c r="H3021" s="18"/>
      <c r="I3021" s="26"/>
      <c r="J3021" s="19"/>
      <c r="K3021" s="18"/>
      <c r="L3021" s="18"/>
      <c r="M3021" s="18"/>
      <c r="N3021" s="18"/>
      <c r="P3021" s="18"/>
      <c r="R3021" s="18"/>
      <c r="S3021" s="18"/>
    </row>
    <row r="3022" spans="5:19" x14ac:dyDescent="0.25">
      <c r="E3022" s="16"/>
      <c r="F3022" s="16"/>
      <c r="G3022" s="17"/>
      <c r="H3022" s="18"/>
      <c r="I3022" s="26"/>
      <c r="J3022" s="19"/>
      <c r="K3022" s="18"/>
      <c r="L3022" s="18"/>
      <c r="M3022" s="18"/>
      <c r="N3022" s="18"/>
      <c r="P3022" s="18"/>
      <c r="R3022" s="18"/>
      <c r="S3022" s="18"/>
    </row>
    <row r="3023" spans="5:19" x14ac:dyDescent="0.25">
      <c r="E3023" s="16"/>
      <c r="F3023" s="16"/>
      <c r="G3023" s="17"/>
      <c r="H3023" s="18"/>
      <c r="I3023" s="26"/>
      <c r="J3023" s="19"/>
      <c r="K3023" s="18"/>
      <c r="L3023" s="18"/>
      <c r="M3023" s="18"/>
      <c r="N3023" s="18"/>
      <c r="P3023" s="18"/>
      <c r="R3023" s="18"/>
      <c r="S3023" s="18"/>
    </row>
    <row r="3024" spans="5:19" x14ac:dyDescent="0.25">
      <c r="E3024" s="16"/>
      <c r="F3024" s="16"/>
      <c r="G3024" s="17"/>
      <c r="H3024" s="18"/>
      <c r="I3024" s="26"/>
      <c r="J3024" s="19"/>
      <c r="K3024" s="18"/>
      <c r="L3024" s="18"/>
      <c r="M3024" s="18"/>
      <c r="N3024" s="18"/>
      <c r="P3024" s="18"/>
      <c r="R3024" s="18"/>
      <c r="S3024" s="18"/>
    </row>
    <row r="3025" spans="5:19" x14ac:dyDescent="0.25">
      <c r="E3025" s="16"/>
      <c r="F3025" s="16"/>
      <c r="G3025" s="17"/>
      <c r="H3025" s="18"/>
      <c r="I3025" s="26"/>
      <c r="J3025" s="19"/>
      <c r="K3025" s="18"/>
      <c r="L3025" s="18"/>
      <c r="M3025" s="18"/>
      <c r="N3025" s="18"/>
      <c r="P3025" s="18"/>
      <c r="R3025" s="18"/>
      <c r="S3025" s="18"/>
    </row>
    <row r="3026" spans="5:19" x14ac:dyDescent="0.25">
      <c r="E3026" s="16"/>
      <c r="F3026" s="16"/>
      <c r="G3026" s="17"/>
      <c r="H3026" s="18"/>
      <c r="I3026" s="26"/>
      <c r="J3026" s="19"/>
      <c r="K3026" s="18"/>
      <c r="L3026" s="18"/>
      <c r="M3026" s="18"/>
      <c r="N3026" s="18"/>
      <c r="P3026" s="18"/>
      <c r="R3026" s="18"/>
      <c r="S3026" s="18"/>
    </row>
    <row r="3027" spans="5:19" x14ac:dyDescent="0.25">
      <c r="E3027" s="16"/>
      <c r="F3027" s="16"/>
      <c r="G3027" s="17"/>
      <c r="H3027" s="18"/>
      <c r="I3027" s="26"/>
      <c r="J3027" s="19"/>
      <c r="K3027" s="18"/>
      <c r="L3027" s="18"/>
      <c r="M3027" s="18"/>
      <c r="N3027" s="18"/>
      <c r="P3027" s="18"/>
      <c r="R3027" s="18"/>
      <c r="S3027" s="18"/>
    </row>
    <row r="3028" spans="5:19" x14ac:dyDescent="0.25">
      <c r="E3028" s="16"/>
      <c r="F3028" s="16"/>
      <c r="G3028" s="17"/>
      <c r="H3028" s="18"/>
      <c r="I3028" s="26"/>
      <c r="J3028" s="19"/>
      <c r="K3028" s="18"/>
      <c r="L3028" s="18"/>
      <c r="M3028" s="18"/>
      <c r="N3028" s="18"/>
      <c r="P3028" s="18"/>
      <c r="R3028" s="18"/>
      <c r="S3028" s="18"/>
    </row>
    <row r="3029" spans="5:19" x14ac:dyDescent="0.25">
      <c r="E3029" s="16"/>
      <c r="F3029" s="16"/>
      <c r="G3029" s="17"/>
      <c r="H3029" s="18"/>
      <c r="I3029" s="26"/>
      <c r="J3029" s="19"/>
      <c r="K3029" s="18"/>
      <c r="L3029" s="18"/>
      <c r="M3029" s="18"/>
      <c r="N3029" s="18"/>
      <c r="P3029" s="18"/>
      <c r="R3029" s="18"/>
      <c r="S3029" s="18"/>
    </row>
    <row r="3030" spans="5:19" x14ac:dyDescent="0.25">
      <c r="E3030" s="16"/>
      <c r="F3030" s="16"/>
      <c r="G3030" s="17"/>
      <c r="H3030" s="18"/>
      <c r="I3030" s="26"/>
      <c r="J3030" s="19"/>
      <c r="K3030" s="18"/>
      <c r="L3030" s="18"/>
      <c r="M3030" s="18"/>
      <c r="N3030" s="18"/>
      <c r="P3030" s="18"/>
      <c r="R3030" s="18"/>
      <c r="S3030" s="18"/>
    </row>
    <row r="3031" spans="5:19" x14ac:dyDescent="0.25">
      <c r="E3031" s="16"/>
      <c r="F3031" s="16"/>
      <c r="G3031" s="17"/>
      <c r="H3031" s="18"/>
      <c r="I3031" s="26"/>
      <c r="J3031" s="19"/>
      <c r="K3031" s="18"/>
      <c r="L3031" s="18"/>
      <c r="M3031" s="18"/>
      <c r="N3031" s="18"/>
      <c r="P3031" s="18"/>
      <c r="R3031" s="18"/>
      <c r="S3031" s="18"/>
    </row>
    <row r="3032" spans="5:19" x14ac:dyDescent="0.25">
      <c r="E3032" s="16"/>
      <c r="F3032" s="16"/>
      <c r="G3032" s="17"/>
      <c r="H3032" s="18"/>
      <c r="I3032" s="26"/>
      <c r="J3032" s="19"/>
      <c r="K3032" s="18"/>
      <c r="L3032" s="18"/>
      <c r="M3032" s="18"/>
      <c r="N3032" s="18"/>
      <c r="P3032" s="18"/>
      <c r="R3032" s="18"/>
      <c r="S3032" s="18"/>
    </row>
    <row r="3033" spans="5:19" x14ac:dyDescent="0.25">
      <c r="E3033" s="16"/>
      <c r="F3033" s="16"/>
      <c r="G3033" s="17"/>
      <c r="H3033" s="18"/>
      <c r="I3033" s="26"/>
      <c r="J3033" s="19"/>
      <c r="K3033" s="18"/>
      <c r="L3033" s="18"/>
      <c r="M3033" s="18"/>
      <c r="N3033" s="18"/>
      <c r="P3033" s="18"/>
      <c r="R3033" s="18"/>
      <c r="S3033" s="18"/>
    </row>
    <row r="3034" spans="5:19" x14ac:dyDescent="0.25">
      <c r="E3034" s="16"/>
      <c r="F3034" s="16"/>
      <c r="G3034" s="17"/>
      <c r="H3034" s="18"/>
      <c r="I3034" s="26"/>
      <c r="J3034" s="19"/>
      <c r="K3034" s="18"/>
      <c r="L3034" s="18"/>
      <c r="M3034" s="18"/>
      <c r="N3034" s="18"/>
      <c r="P3034" s="18"/>
      <c r="R3034" s="18"/>
      <c r="S3034" s="18"/>
    </row>
    <row r="3035" spans="5:19" x14ac:dyDescent="0.25">
      <c r="E3035" s="16"/>
      <c r="F3035" s="16"/>
      <c r="G3035" s="17"/>
      <c r="H3035" s="18"/>
      <c r="I3035" s="26"/>
      <c r="J3035" s="19"/>
      <c r="K3035" s="18"/>
      <c r="L3035" s="18"/>
      <c r="M3035" s="18"/>
      <c r="N3035" s="18"/>
      <c r="P3035" s="18"/>
      <c r="R3035" s="18"/>
      <c r="S3035" s="18"/>
    </row>
    <row r="3036" spans="5:19" x14ac:dyDescent="0.25">
      <c r="E3036" s="16"/>
      <c r="F3036" s="16"/>
      <c r="G3036" s="17"/>
      <c r="H3036" s="18"/>
      <c r="I3036" s="26"/>
      <c r="J3036" s="19"/>
      <c r="K3036" s="18"/>
      <c r="L3036" s="18"/>
      <c r="M3036" s="18"/>
      <c r="N3036" s="18"/>
      <c r="P3036" s="18"/>
      <c r="R3036" s="18"/>
      <c r="S3036" s="18"/>
    </row>
    <row r="3037" spans="5:19" x14ac:dyDescent="0.25">
      <c r="E3037" s="16"/>
      <c r="F3037" s="16"/>
      <c r="G3037" s="17"/>
      <c r="H3037" s="18"/>
      <c r="I3037" s="26"/>
      <c r="J3037" s="19"/>
      <c r="K3037" s="18"/>
      <c r="L3037" s="18"/>
      <c r="M3037" s="18"/>
      <c r="N3037" s="18"/>
      <c r="P3037" s="18"/>
      <c r="R3037" s="18"/>
      <c r="S3037" s="18"/>
    </row>
    <row r="3038" spans="5:19" x14ac:dyDescent="0.25">
      <c r="E3038" s="16"/>
      <c r="F3038" s="16"/>
      <c r="G3038" s="17"/>
      <c r="H3038" s="18"/>
      <c r="I3038" s="26"/>
      <c r="J3038" s="19"/>
      <c r="K3038" s="18"/>
      <c r="L3038" s="18"/>
      <c r="M3038" s="18"/>
      <c r="N3038" s="18"/>
      <c r="P3038" s="18"/>
      <c r="R3038" s="18"/>
      <c r="S3038" s="18"/>
    </row>
    <row r="3039" spans="5:19" x14ac:dyDescent="0.25">
      <c r="E3039" s="16"/>
      <c r="F3039" s="16"/>
      <c r="G3039" s="17"/>
      <c r="H3039" s="18"/>
      <c r="I3039" s="26"/>
      <c r="J3039" s="19"/>
      <c r="K3039" s="18"/>
      <c r="L3039" s="18"/>
      <c r="M3039" s="18"/>
      <c r="N3039" s="18"/>
      <c r="P3039" s="18"/>
      <c r="R3039" s="18"/>
      <c r="S3039" s="18"/>
    </row>
    <row r="3040" spans="5:19" x14ac:dyDescent="0.25">
      <c r="E3040" s="16"/>
      <c r="F3040" s="16"/>
      <c r="G3040" s="17"/>
      <c r="H3040" s="18"/>
      <c r="I3040" s="26"/>
      <c r="J3040" s="19"/>
      <c r="K3040" s="18"/>
      <c r="L3040" s="18"/>
      <c r="M3040" s="18"/>
      <c r="N3040" s="18"/>
      <c r="P3040" s="18"/>
      <c r="R3040" s="18"/>
      <c r="S3040" s="18"/>
    </row>
    <row r="3041" spans="5:19" x14ac:dyDescent="0.25">
      <c r="E3041" s="16"/>
      <c r="F3041" s="16"/>
      <c r="G3041" s="17"/>
      <c r="H3041" s="18"/>
      <c r="I3041" s="26"/>
      <c r="J3041" s="19"/>
      <c r="K3041" s="18"/>
      <c r="L3041" s="18"/>
      <c r="M3041" s="18"/>
      <c r="N3041" s="18"/>
      <c r="P3041" s="18"/>
      <c r="R3041" s="18"/>
      <c r="S3041" s="18"/>
    </row>
    <row r="3042" spans="5:19" x14ac:dyDescent="0.25">
      <c r="E3042" s="16"/>
      <c r="F3042" s="16"/>
      <c r="G3042" s="17"/>
      <c r="H3042" s="18"/>
      <c r="I3042" s="26"/>
      <c r="J3042" s="19"/>
      <c r="K3042" s="18"/>
      <c r="L3042" s="18"/>
      <c r="M3042" s="18"/>
      <c r="N3042" s="18"/>
      <c r="P3042" s="18"/>
      <c r="R3042" s="18"/>
      <c r="S3042" s="18"/>
    </row>
    <row r="3043" spans="5:19" x14ac:dyDescent="0.25">
      <c r="E3043" s="16"/>
      <c r="F3043" s="16"/>
      <c r="G3043" s="17"/>
      <c r="H3043" s="18"/>
      <c r="I3043" s="26"/>
      <c r="J3043" s="19"/>
      <c r="K3043" s="18"/>
      <c r="L3043" s="18"/>
      <c r="M3043" s="18"/>
      <c r="N3043" s="18"/>
      <c r="P3043" s="18"/>
      <c r="R3043" s="18"/>
      <c r="S3043" s="18"/>
    </row>
    <row r="3044" spans="5:19" x14ac:dyDescent="0.25">
      <c r="E3044" s="16"/>
      <c r="F3044" s="16"/>
      <c r="G3044" s="17"/>
      <c r="H3044" s="18"/>
      <c r="I3044" s="26"/>
      <c r="J3044" s="19"/>
      <c r="K3044" s="18"/>
      <c r="L3044" s="18"/>
      <c r="M3044" s="18"/>
      <c r="N3044" s="18"/>
      <c r="P3044" s="18"/>
      <c r="R3044" s="18"/>
      <c r="S3044" s="18"/>
    </row>
    <row r="3045" spans="5:19" x14ac:dyDescent="0.25">
      <c r="E3045" s="16"/>
      <c r="F3045" s="16"/>
      <c r="G3045" s="17"/>
      <c r="H3045" s="18"/>
      <c r="I3045" s="26"/>
      <c r="J3045" s="19"/>
      <c r="K3045" s="18"/>
      <c r="L3045" s="18"/>
      <c r="M3045" s="18"/>
      <c r="N3045" s="18"/>
      <c r="P3045" s="18"/>
      <c r="R3045" s="18"/>
      <c r="S3045" s="18"/>
    </row>
    <row r="3046" spans="5:19" x14ac:dyDescent="0.25">
      <c r="E3046" s="16"/>
      <c r="F3046" s="16"/>
      <c r="G3046" s="17"/>
      <c r="H3046" s="18"/>
      <c r="I3046" s="26"/>
      <c r="J3046" s="19"/>
      <c r="K3046" s="18"/>
      <c r="L3046" s="18"/>
      <c r="M3046" s="18"/>
      <c r="N3046" s="18"/>
      <c r="P3046" s="18"/>
      <c r="R3046" s="18"/>
      <c r="S3046" s="18"/>
    </row>
    <row r="3047" spans="5:19" x14ac:dyDescent="0.25">
      <c r="E3047" s="16"/>
      <c r="F3047" s="16"/>
      <c r="G3047" s="17"/>
      <c r="H3047" s="18"/>
      <c r="I3047" s="26"/>
      <c r="J3047" s="19"/>
      <c r="K3047" s="18"/>
      <c r="L3047" s="18"/>
      <c r="M3047" s="18"/>
      <c r="N3047" s="18"/>
      <c r="P3047" s="18"/>
      <c r="R3047" s="18"/>
      <c r="S3047" s="18"/>
    </row>
    <row r="3048" spans="5:19" x14ac:dyDescent="0.25">
      <c r="E3048" s="16"/>
      <c r="F3048" s="16"/>
      <c r="G3048" s="17"/>
      <c r="H3048" s="18"/>
      <c r="I3048" s="26"/>
      <c r="J3048" s="19"/>
      <c r="K3048" s="18"/>
      <c r="L3048" s="18"/>
      <c r="M3048" s="18"/>
      <c r="N3048" s="18"/>
      <c r="P3048" s="18"/>
      <c r="R3048" s="18"/>
      <c r="S3048" s="18"/>
    </row>
    <row r="3049" spans="5:19" x14ac:dyDescent="0.25">
      <c r="E3049" s="16"/>
      <c r="F3049" s="16"/>
      <c r="G3049" s="17"/>
      <c r="H3049" s="18"/>
      <c r="I3049" s="26"/>
      <c r="J3049" s="19"/>
      <c r="K3049" s="18"/>
      <c r="L3049" s="18"/>
      <c r="M3049" s="18"/>
      <c r="N3049" s="18"/>
      <c r="P3049" s="18"/>
      <c r="R3049" s="18"/>
      <c r="S3049" s="18"/>
    </row>
    <row r="3050" spans="5:19" x14ac:dyDescent="0.25">
      <c r="E3050" s="16"/>
      <c r="F3050" s="16"/>
      <c r="G3050" s="17"/>
      <c r="H3050" s="18"/>
      <c r="I3050" s="26"/>
      <c r="J3050" s="19"/>
      <c r="K3050" s="18"/>
      <c r="L3050" s="18"/>
      <c r="M3050" s="18"/>
      <c r="N3050" s="18"/>
      <c r="P3050" s="18"/>
      <c r="R3050" s="18"/>
      <c r="S3050" s="18"/>
    </row>
    <row r="3051" spans="5:19" x14ac:dyDescent="0.25">
      <c r="E3051" s="16"/>
      <c r="F3051" s="16"/>
      <c r="G3051" s="17"/>
      <c r="H3051" s="18"/>
      <c r="I3051" s="26"/>
      <c r="J3051" s="19"/>
      <c r="K3051" s="18"/>
      <c r="L3051" s="18"/>
      <c r="M3051" s="18"/>
      <c r="N3051" s="18"/>
      <c r="P3051" s="18"/>
      <c r="R3051" s="18"/>
      <c r="S3051" s="18"/>
    </row>
    <row r="3052" spans="5:19" x14ac:dyDescent="0.25">
      <c r="E3052" s="16"/>
      <c r="F3052" s="16"/>
      <c r="G3052" s="17"/>
      <c r="H3052" s="18"/>
      <c r="I3052" s="26"/>
      <c r="J3052" s="19"/>
      <c r="K3052" s="18"/>
      <c r="L3052" s="18"/>
      <c r="M3052" s="18"/>
      <c r="N3052" s="18"/>
      <c r="P3052" s="18"/>
      <c r="R3052" s="18"/>
      <c r="S3052" s="18"/>
    </row>
    <row r="3053" spans="5:19" x14ac:dyDescent="0.25">
      <c r="E3053" s="16"/>
      <c r="F3053" s="16"/>
      <c r="G3053" s="17"/>
      <c r="H3053" s="18"/>
      <c r="I3053" s="26"/>
      <c r="J3053" s="19"/>
      <c r="K3053" s="18"/>
      <c r="L3053" s="18"/>
      <c r="M3053" s="18"/>
      <c r="N3053" s="18"/>
      <c r="P3053" s="18"/>
      <c r="R3053" s="18"/>
      <c r="S3053" s="18"/>
    </row>
    <row r="3054" spans="5:19" x14ac:dyDescent="0.25">
      <c r="E3054" s="16"/>
      <c r="F3054" s="16"/>
      <c r="G3054" s="17"/>
      <c r="H3054" s="18"/>
      <c r="I3054" s="26"/>
      <c r="J3054" s="19"/>
      <c r="K3054" s="18"/>
      <c r="L3054" s="18"/>
      <c r="M3054" s="18"/>
      <c r="N3054" s="18"/>
      <c r="P3054" s="18"/>
      <c r="R3054" s="18"/>
      <c r="S3054" s="18"/>
    </row>
    <row r="3055" spans="5:19" x14ac:dyDescent="0.25">
      <c r="E3055" s="16"/>
      <c r="F3055" s="16"/>
      <c r="G3055" s="17"/>
      <c r="H3055" s="18"/>
      <c r="I3055" s="26"/>
      <c r="J3055" s="19"/>
      <c r="K3055" s="18"/>
      <c r="L3055" s="18"/>
      <c r="M3055" s="18"/>
      <c r="N3055" s="18"/>
      <c r="P3055" s="18"/>
      <c r="R3055" s="18"/>
      <c r="S3055" s="18"/>
    </row>
    <row r="3056" spans="5:19" x14ac:dyDescent="0.25">
      <c r="E3056" s="16"/>
      <c r="F3056" s="16"/>
      <c r="G3056" s="17"/>
      <c r="H3056" s="18"/>
      <c r="I3056" s="26"/>
      <c r="J3056" s="19"/>
      <c r="K3056" s="18"/>
      <c r="L3056" s="18"/>
      <c r="M3056" s="18"/>
      <c r="N3056" s="18"/>
      <c r="P3056" s="18"/>
      <c r="R3056" s="18"/>
      <c r="S3056" s="18"/>
    </row>
    <row r="3057" spans="5:19" x14ac:dyDescent="0.25">
      <c r="E3057" s="16"/>
      <c r="F3057" s="16"/>
      <c r="G3057" s="17"/>
      <c r="H3057" s="18"/>
      <c r="I3057" s="26"/>
      <c r="J3057" s="19"/>
      <c r="K3057" s="18"/>
      <c r="L3057" s="18"/>
      <c r="M3057" s="18"/>
      <c r="N3057" s="18"/>
      <c r="P3057" s="18"/>
      <c r="R3057" s="18"/>
      <c r="S3057" s="18"/>
    </row>
    <row r="3058" spans="5:19" x14ac:dyDescent="0.25">
      <c r="E3058" s="16"/>
      <c r="F3058" s="16"/>
      <c r="G3058" s="17"/>
      <c r="H3058" s="18"/>
      <c r="I3058" s="26"/>
      <c r="J3058" s="19"/>
      <c r="K3058" s="18"/>
      <c r="L3058" s="18"/>
      <c r="M3058" s="18"/>
      <c r="N3058" s="18"/>
      <c r="P3058" s="18"/>
      <c r="R3058" s="18"/>
      <c r="S3058" s="18"/>
    </row>
    <row r="3059" spans="5:19" x14ac:dyDescent="0.25">
      <c r="E3059" s="16"/>
      <c r="F3059" s="16"/>
      <c r="G3059" s="17"/>
      <c r="H3059" s="18"/>
      <c r="I3059" s="26"/>
      <c r="J3059" s="19"/>
      <c r="K3059" s="18"/>
      <c r="L3059" s="18"/>
      <c r="M3059" s="18"/>
      <c r="N3059" s="18"/>
      <c r="P3059" s="18"/>
      <c r="R3059" s="18"/>
      <c r="S3059" s="18"/>
    </row>
    <row r="3060" spans="5:19" x14ac:dyDescent="0.25">
      <c r="E3060" s="16"/>
      <c r="F3060" s="16"/>
      <c r="G3060" s="17"/>
      <c r="H3060" s="18"/>
      <c r="I3060" s="26"/>
      <c r="J3060" s="19"/>
      <c r="K3060" s="18"/>
      <c r="L3060" s="18"/>
      <c r="M3060" s="18"/>
      <c r="N3060" s="18"/>
      <c r="P3060" s="18"/>
      <c r="R3060" s="18"/>
      <c r="S3060" s="18"/>
    </row>
    <row r="3061" spans="5:19" x14ac:dyDescent="0.25">
      <c r="E3061" s="16"/>
      <c r="F3061" s="16"/>
      <c r="G3061" s="17"/>
      <c r="H3061" s="18"/>
      <c r="I3061" s="26"/>
      <c r="J3061" s="19"/>
      <c r="K3061" s="18"/>
      <c r="L3061" s="18"/>
      <c r="M3061" s="18"/>
      <c r="N3061" s="18"/>
      <c r="P3061" s="18"/>
      <c r="R3061" s="18"/>
      <c r="S3061" s="18"/>
    </row>
    <row r="3062" spans="5:19" x14ac:dyDescent="0.25">
      <c r="E3062" s="16"/>
      <c r="F3062" s="16"/>
      <c r="G3062" s="17"/>
      <c r="H3062" s="18"/>
      <c r="I3062" s="26"/>
      <c r="J3062" s="19"/>
      <c r="K3062" s="18"/>
      <c r="L3062" s="18"/>
      <c r="M3062" s="18"/>
      <c r="N3062" s="18"/>
      <c r="P3062" s="18"/>
      <c r="R3062" s="18"/>
      <c r="S3062" s="18"/>
    </row>
    <row r="3063" spans="5:19" x14ac:dyDescent="0.25">
      <c r="E3063" s="16"/>
      <c r="F3063" s="16"/>
      <c r="G3063" s="17"/>
      <c r="H3063" s="18"/>
      <c r="I3063" s="26"/>
      <c r="J3063" s="19"/>
      <c r="K3063" s="18"/>
      <c r="L3063" s="18"/>
      <c r="M3063" s="18"/>
      <c r="N3063" s="18"/>
      <c r="P3063" s="18"/>
      <c r="R3063" s="18"/>
      <c r="S3063" s="18"/>
    </row>
    <row r="3064" spans="5:19" x14ac:dyDescent="0.25">
      <c r="E3064" s="16"/>
      <c r="F3064" s="16"/>
      <c r="G3064" s="17"/>
      <c r="H3064" s="18"/>
      <c r="I3064" s="26"/>
      <c r="J3064" s="19"/>
      <c r="K3064" s="18"/>
      <c r="L3064" s="18"/>
      <c r="M3064" s="18"/>
      <c r="N3064" s="18"/>
      <c r="P3064" s="18"/>
      <c r="R3064" s="18"/>
      <c r="S3064" s="18"/>
    </row>
    <row r="3065" spans="5:19" x14ac:dyDescent="0.25">
      <c r="E3065" s="16"/>
      <c r="F3065" s="16"/>
      <c r="G3065" s="17"/>
      <c r="H3065" s="18"/>
      <c r="I3065" s="26"/>
      <c r="J3065" s="19"/>
      <c r="K3065" s="18"/>
      <c r="L3065" s="18"/>
      <c r="M3065" s="18"/>
      <c r="N3065" s="18"/>
      <c r="P3065" s="18"/>
      <c r="R3065" s="18"/>
      <c r="S3065" s="18"/>
    </row>
    <row r="3066" spans="5:19" x14ac:dyDescent="0.25">
      <c r="E3066" s="16"/>
      <c r="F3066" s="16"/>
      <c r="G3066" s="17"/>
      <c r="H3066" s="18"/>
      <c r="I3066" s="26"/>
      <c r="J3066" s="19"/>
      <c r="K3066" s="18"/>
      <c r="L3066" s="18"/>
      <c r="M3066" s="18"/>
      <c r="N3066" s="18"/>
      <c r="P3066" s="18"/>
      <c r="R3066" s="18"/>
      <c r="S3066" s="18"/>
    </row>
    <row r="3067" spans="5:19" x14ac:dyDescent="0.25">
      <c r="E3067" s="16"/>
      <c r="F3067" s="16"/>
      <c r="G3067" s="17"/>
      <c r="H3067" s="18"/>
      <c r="I3067" s="26"/>
      <c r="J3067" s="19"/>
      <c r="K3067" s="18"/>
      <c r="L3067" s="18"/>
      <c r="M3067" s="18"/>
      <c r="N3067" s="18"/>
      <c r="P3067" s="18"/>
      <c r="R3067" s="18"/>
      <c r="S3067" s="18"/>
    </row>
    <row r="3068" spans="5:19" x14ac:dyDescent="0.25">
      <c r="E3068" s="16"/>
      <c r="F3068" s="16"/>
      <c r="G3068" s="17"/>
      <c r="H3068" s="18"/>
      <c r="I3068" s="26"/>
      <c r="J3068" s="19"/>
      <c r="K3068" s="18"/>
      <c r="L3068" s="18"/>
      <c r="M3068" s="18"/>
      <c r="N3068" s="18"/>
      <c r="P3068" s="18"/>
      <c r="R3068" s="18"/>
      <c r="S3068" s="18"/>
    </row>
    <row r="3069" spans="5:19" x14ac:dyDescent="0.25">
      <c r="E3069" s="16"/>
      <c r="F3069" s="16"/>
      <c r="G3069" s="17"/>
      <c r="H3069" s="18"/>
      <c r="I3069" s="26"/>
      <c r="J3069" s="19"/>
      <c r="K3069" s="18"/>
      <c r="L3069" s="18"/>
      <c r="M3069" s="18"/>
      <c r="N3069" s="18"/>
      <c r="P3069" s="18"/>
      <c r="R3069" s="18"/>
      <c r="S3069" s="18"/>
    </row>
    <row r="3070" spans="5:19" x14ac:dyDescent="0.25">
      <c r="E3070" s="16"/>
      <c r="F3070" s="16"/>
      <c r="G3070" s="17"/>
      <c r="H3070" s="18"/>
      <c r="I3070" s="26"/>
      <c r="J3070" s="19"/>
      <c r="K3070" s="18"/>
      <c r="L3070" s="18"/>
      <c r="M3070" s="18"/>
      <c r="N3070" s="18"/>
      <c r="P3070" s="18"/>
      <c r="R3070" s="18"/>
      <c r="S3070" s="18"/>
    </row>
    <row r="3071" spans="5:19" x14ac:dyDescent="0.25">
      <c r="E3071" s="16"/>
      <c r="F3071" s="16"/>
      <c r="G3071" s="17"/>
      <c r="H3071" s="18"/>
      <c r="I3071" s="26"/>
      <c r="J3071" s="19"/>
      <c r="K3071" s="18"/>
      <c r="L3071" s="18"/>
      <c r="M3071" s="18"/>
      <c r="N3071" s="18"/>
      <c r="P3071" s="18"/>
      <c r="R3071" s="18"/>
      <c r="S3071" s="18"/>
    </row>
    <row r="3072" spans="5:19" x14ac:dyDescent="0.25">
      <c r="E3072" s="16"/>
      <c r="F3072" s="16"/>
      <c r="G3072" s="17"/>
      <c r="H3072" s="18"/>
      <c r="I3072" s="26"/>
      <c r="J3072" s="19"/>
      <c r="K3072" s="18"/>
      <c r="L3072" s="18"/>
      <c r="M3072" s="18"/>
      <c r="N3072" s="18"/>
      <c r="P3072" s="18"/>
      <c r="R3072" s="18"/>
      <c r="S3072" s="18"/>
    </row>
    <row r="3073" spans="5:19" x14ac:dyDescent="0.25">
      <c r="E3073" s="16"/>
      <c r="F3073" s="16"/>
      <c r="G3073" s="17"/>
      <c r="H3073" s="18"/>
      <c r="I3073" s="26"/>
      <c r="J3073" s="19"/>
      <c r="K3073" s="18"/>
      <c r="L3073" s="18"/>
      <c r="M3073" s="18"/>
      <c r="N3073" s="18"/>
      <c r="P3073" s="18"/>
      <c r="R3073" s="18"/>
      <c r="S3073" s="18"/>
    </row>
    <row r="3074" spans="5:19" x14ac:dyDescent="0.25">
      <c r="E3074" s="16"/>
      <c r="F3074" s="16"/>
      <c r="G3074" s="17"/>
      <c r="H3074" s="18"/>
      <c r="I3074" s="26"/>
      <c r="J3074" s="19"/>
      <c r="K3074" s="18"/>
      <c r="L3074" s="18"/>
      <c r="M3074" s="18"/>
      <c r="N3074" s="18"/>
      <c r="P3074" s="18"/>
      <c r="R3074" s="18"/>
      <c r="S3074" s="18"/>
    </row>
    <row r="3075" spans="5:19" x14ac:dyDescent="0.25">
      <c r="E3075" s="16"/>
      <c r="F3075" s="16"/>
      <c r="G3075" s="17"/>
      <c r="H3075" s="18"/>
      <c r="I3075" s="26"/>
      <c r="J3075" s="19"/>
      <c r="K3075" s="18"/>
      <c r="L3075" s="18"/>
      <c r="M3075" s="18"/>
      <c r="N3075" s="18"/>
      <c r="P3075" s="18"/>
      <c r="R3075" s="18"/>
      <c r="S3075" s="18"/>
    </row>
    <row r="3076" spans="5:19" x14ac:dyDescent="0.25">
      <c r="E3076" s="16"/>
      <c r="F3076" s="16"/>
      <c r="G3076" s="17"/>
      <c r="H3076" s="18"/>
      <c r="I3076" s="26"/>
      <c r="J3076" s="19"/>
      <c r="K3076" s="18"/>
      <c r="L3076" s="18"/>
      <c r="M3076" s="18"/>
      <c r="N3076" s="18"/>
      <c r="P3076" s="18"/>
      <c r="R3076" s="18"/>
      <c r="S3076" s="18"/>
    </row>
    <row r="3077" spans="5:19" x14ac:dyDescent="0.25">
      <c r="E3077" s="16"/>
      <c r="F3077" s="16"/>
      <c r="G3077" s="17"/>
      <c r="H3077" s="18"/>
      <c r="I3077" s="26"/>
      <c r="J3077" s="19"/>
      <c r="K3077" s="18"/>
      <c r="L3077" s="18"/>
      <c r="M3077" s="18"/>
      <c r="N3077" s="18"/>
      <c r="P3077" s="18"/>
      <c r="R3077" s="18"/>
      <c r="S3077" s="18"/>
    </row>
    <row r="3078" spans="5:19" x14ac:dyDescent="0.25">
      <c r="E3078" s="16"/>
      <c r="F3078" s="16"/>
      <c r="G3078" s="17"/>
      <c r="H3078" s="18"/>
      <c r="I3078" s="26"/>
      <c r="J3078" s="19"/>
      <c r="K3078" s="18"/>
      <c r="L3078" s="18"/>
      <c r="M3078" s="18"/>
      <c r="N3078" s="18"/>
      <c r="P3078" s="18"/>
      <c r="R3078" s="18"/>
      <c r="S3078" s="18"/>
    </row>
    <row r="3079" spans="5:19" x14ac:dyDescent="0.25">
      <c r="E3079" s="16"/>
      <c r="F3079" s="16"/>
      <c r="G3079" s="17"/>
      <c r="H3079" s="18"/>
      <c r="I3079" s="26"/>
      <c r="J3079" s="19"/>
      <c r="K3079" s="18"/>
      <c r="L3079" s="18"/>
      <c r="M3079" s="18"/>
      <c r="N3079" s="18"/>
      <c r="P3079" s="18"/>
      <c r="R3079" s="18"/>
      <c r="S3079" s="18"/>
    </row>
    <row r="3080" spans="5:19" x14ac:dyDescent="0.25">
      <c r="E3080" s="16"/>
      <c r="F3080" s="16"/>
      <c r="G3080" s="17"/>
      <c r="H3080" s="18"/>
      <c r="I3080" s="26"/>
      <c r="J3080" s="19"/>
      <c r="K3080" s="18"/>
      <c r="L3080" s="18"/>
      <c r="M3080" s="18"/>
      <c r="N3080" s="18"/>
      <c r="P3080" s="18"/>
      <c r="R3080" s="18"/>
      <c r="S3080" s="18"/>
    </row>
    <row r="3081" spans="5:19" x14ac:dyDescent="0.25">
      <c r="E3081" s="16"/>
      <c r="F3081" s="16"/>
      <c r="G3081" s="17"/>
      <c r="H3081" s="18"/>
      <c r="I3081" s="26"/>
      <c r="J3081" s="19"/>
      <c r="K3081" s="18"/>
      <c r="L3081" s="18"/>
      <c r="M3081" s="18"/>
      <c r="N3081" s="18"/>
      <c r="P3081" s="18"/>
      <c r="R3081" s="18"/>
      <c r="S3081" s="18"/>
    </row>
    <row r="3082" spans="5:19" x14ac:dyDescent="0.25">
      <c r="E3082" s="16"/>
      <c r="F3082" s="16"/>
      <c r="G3082" s="17"/>
      <c r="H3082" s="18"/>
      <c r="I3082" s="26"/>
      <c r="J3082" s="19"/>
      <c r="K3082" s="18"/>
      <c r="L3082" s="18"/>
      <c r="M3082" s="18"/>
      <c r="N3082" s="18"/>
      <c r="P3082" s="18"/>
      <c r="R3082" s="18"/>
      <c r="S3082" s="18"/>
    </row>
    <row r="3083" spans="5:19" x14ac:dyDescent="0.25">
      <c r="E3083" s="16"/>
      <c r="F3083" s="16"/>
      <c r="G3083" s="17"/>
      <c r="H3083" s="18"/>
      <c r="I3083" s="26"/>
      <c r="J3083" s="19"/>
      <c r="K3083" s="18"/>
      <c r="L3083" s="18"/>
      <c r="M3083" s="18"/>
      <c r="N3083" s="18"/>
      <c r="P3083" s="18"/>
      <c r="R3083" s="18"/>
      <c r="S3083" s="18"/>
    </row>
    <row r="3084" spans="5:19" x14ac:dyDescent="0.25">
      <c r="E3084" s="16"/>
      <c r="F3084" s="16"/>
      <c r="G3084" s="17"/>
      <c r="H3084" s="18"/>
      <c r="I3084" s="26"/>
      <c r="J3084" s="19"/>
      <c r="K3084" s="18"/>
      <c r="L3084" s="18"/>
      <c r="M3084" s="18"/>
      <c r="N3084" s="18"/>
      <c r="P3084" s="18"/>
      <c r="R3084" s="18"/>
      <c r="S3084" s="18"/>
    </row>
    <row r="3085" spans="5:19" x14ac:dyDescent="0.25">
      <c r="E3085" s="16"/>
      <c r="F3085" s="16"/>
      <c r="G3085" s="17"/>
      <c r="H3085" s="18"/>
      <c r="I3085" s="26"/>
      <c r="J3085" s="19"/>
      <c r="K3085" s="18"/>
      <c r="L3085" s="18"/>
      <c r="M3085" s="18"/>
      <c r="N3085" s="18"/>
      <c r="P3085" s="18"/>
      <c r="R3085" s="18"/>
      <c r="S3085" s="18"/>
    </row>
    <row r="3086" spans="5:19" x14ac:dyDescent="0.25">
      <c r="E3086" s="16"/>
      <c r="F3086" s="16"/>
      <c r="G3086" s="17"/>
      <c r="H3086" s="18"/>
      <c r="I3086" s="26"/>
      <c r="J3086" s="19"/>
      <c r="K3086" s="18"/>
      <c r="L3086" s="18"/>
      <c r="M3086" s="18"/>
      <c r="N3086" s="18"/>
      <c r="P3086" s="18"/>
      <c r="R3086" s="18"/>
      <c r="S3086" s="18"/>
    </row>
    <row r="3087" spans="5:19" x14ac:dyDescent="0.25">
      <c r="E3087" s="16"/>
      <c r="F3087" s="16"/>
      <c r="G3087" s="17"/>
      <c r="H3087" s="18"/>
      <c r="I3087" s="26"/>
      <c r="J3087" s="19"/>
      <c r="K3087" s="18"/>
      <c r="L3087" s="18"/>
      <c r="M3087" s="18"/>
      <c r="N3087" s="18"/>
      <c r="P3087" s="18"/>
      <c r="R3087" s="18"/>
      <c r="S3087" s="18"/>
    </row>
    <row r="3088" spans="5:19" x14ac:dyDescent="0.25">
      <c r="E3088" s="16"/>
      <c r="F3088" s="16"/>
      <c r="G3088" s="17"/>
      <c r="H3088" s="18"/>
      <c r="I3088" s="26"/>
      <c r="J3088" s="19"/>
      <c r="K3088" s="18"/>
      <c r="L3088" s="18"/>
      <c r="M3088" s="18"/>
      <c r="N3088" s="18"/>
      <c r="P3088" s="18"/>
      <c r="R3088" s="18"/>
      <c r="S3088" s="18"/>
    </row>
    <row r="3089" spans="5:19" x14ac:dyDescent="0.25">
      <c r="E3089" s="16"/>
      <c r="F3089" s="16"/>
      <c r="G3089" s="17"/>
      <c r="H3089" s="18"/>
      <c r="I3089" s="26"/>
      <c r="J3089" s="19"/>
      <c r="K3089" s="18"/>
      <c r="L3089" s="18"/>
      <c r="M3089" s="18"/>
      <c r="N3089" s="18"/>
      <c r="P3089" s="18"/>
      <c r="R3089" s="18"/>
      <c r="S3089" s="18"/>
    </row>
    <row r="3090" spans="5:19" x14ac:dyDescent="0.25">
      <c r="E3090" s="16"/>
      <c r="F3090" s="16"/>
      <c r="G3090" s="17"/>
      <c r="H3090" s="18"/>
      <c r="I3090" s="26"/>
      <c r="J3090" s="19"/>
      <c r="K3090" s="18"/>
      <c r="L3090" s="18"/>
      <c r="M3090" s="18"/>
      <c r="N3090" s="18"/>
      <c r="P3090" s="18"/>
      <c r="R3090" s="18"/>
      <c r="S3090" s="18"/>
    </row>
    <row r="3091" spans="5:19" x14ac:dyDescent="0.25">
      <c r="E3091" s="16"/>
      <c r="F3091" s="16"/>
      <c r="G3091" s="17"/>
      <c r="H3091" s="18"/>
      <c r="I3091" s="26"/>
      <c r="J3091" s="19"/>
      <c r="K3091" s="18"/>
      <c r="L3091" s="18"/>
      <c r="M3091" s="18"/>
      <c r="N3091" s="18"/>
      <c r="P3091" s="18"/>
      <c r="R3091" s="18"/>
      <c r="S3091" s="18"/>
    </row>
    <row r="3092" spans="5:19" x14ac:dyDescent="0.25">
      <c r="E3092" s="16"/>
      <c r="F3092" s="16"/>
      <c r="G3092" s="17"/>
      <c r="H3092" s="18"/>
      <c r="I3092" s="26"/>
      <c r="J3092" s="19"/>
      <c r="K3092" s="18"/>
      <c r="L3092" s="18"/>
      <c r="M3092" s="18"/>
      <c r="N3092" s="18"/>
      <c r="P3092" s="18"/>
      <c r="R3092" s="18"/>
      <c r="S3092" s="18"/>
    </row>
    <row r="3093" spans="5:19" x14ac:dyDescent="0.25">
      <c r="E3093" s="16"/>
      <c r="F3093" s="16"/>
      <c r="G3093" s="17"/>
      <c r="H3093" s="18"/>
      <c r="I3093" s="26"/>
      <c r="J3093" s="19"/>
      <c r="K3093" s="18"/>
      <c r="L3093" s="18"/>
      <c r="M3093" s="18"/>
      <c r="N3093" s="18"/>
      <c r="P3093" s="18"/>
      <c r="R3093" s="18"/>
      <c r="S3093" s="18"/>
    </row>
    <row r="3094" spans="5:19" x14ac:dyDescent="0.25">
      <c r="E3094" s="16"/>
      <c r="F3094" s="16"/>
      <c r="G3094" s="17"/>
      <c r="H3094" s="18"/>
      <c r="I3094" s="26"/>
      <c r="J3094" s="19"/>
      <c r="K3094" s="18"/>
      <c r="L3094" s="18"/>
      <c r="M3094" s="18"/>
      <c r="N3094" s="18"/>
      <c r="P3094" s="18"/>
      <c r="R3094" s="18"/>
      <c r="S3094" s="18"/>
    </row>
    <row r="3095" spans="5:19" x14ac:dyDescent="0.25">
      <c r="E3095" s="16"/>
      <c r="F3095" s="16"/>
      <c r="G3095" s="17"/>
      <c r="H3095" s="18"/>
      <c r="I3095" s="26"/>
      <c r="J3095" s="19"/>
      <c r="K3095" s="18"/>
      <c r="L3095" s="18"/>
      <c r="M3095" s="18"/>
      <c r="N3095" s="18"/>
      <c r="P3095" s="18"/>
      <c r="R3095" s="18"/>
      <c r="S3095" s="18"/>
    </row>
    <row r="3096" spans="5:19" x14ac:dyDescent="0.25">
      <c r="E3096" s="16"/>
      <c r="F3096" s="16"/>
      <c r="G3096" s="17"/>
      <c r="H3096" s="18"/>
      <c r="I3096" s="26"/>
      <c r="J3096" s="19"/>
      <c r="K3096" s="18"/>
      <c r="L3096" s="18"/>
      <c r="M3096" s="18"/>
      <c r="N3096" s="18"/>
      <c r="P3096" s="18"/>
      <c r="R3096" s="18"/>
      <c r="S3096" s="18"/>
    </row>
    <row r="3097" spans="5:19" x14ac:dyDescent="0.25">
      <c r="E3097" s="16"/>
      <c r="F3097" s="16"/>
      <c r="G3097" s="17"/>
      <c r="H3097" s="18"/>
      <c r="I3097" s="26"/>
      <c r="J3097" s="19"/>
      <c r="K3097" s="18"/>
      <c r="L3097" s="18"/>
      <c r="M3097" s="18"/>
      <c r="N3097" s="18"/>
      <c r="P3097" s="18"/>
      <c r="R3097" s="18"/>
      <c r="S3097" s="18"/>
    </row>
    <row r="3098" spans="5:19" x14ac:dyDescent="0.25">
      <c r="E3098" s="16"/>
      <c r="F3098" s="16"/>
      <c r="G3098" s="17"/>
      <c r="H3098" s="18"/>
      <c r="I3098" s="26"/>
      <c r="J3098" s="19"/>
      <c r="K3098" s="18"/>
      <c r="L3098" s="18"/>
      <c r="M3098" s="18"/>
      <c r="N3098" s="18"/>
      <c r="P3098" s="18"/>
      <c r="R3098" s="18"/>
      <c r="S3098" s="18"/>
    </row>
    <row r="3099" spans="5:19" x14ac:dyDescent="0.25">
      <c r="E3099" s="16"/>
      <c r="F3099" s="16"/>
      <c r="G3099" s="17"/>
      <c r="H3099" s="18"/>
      <c r="I3099" s="26"/>
      <c r="J3099" s="19"/>
      <c r="K3099" s="18"/>
      <c r="L3099" s="18"/>
      <c r="M3099" s="18"/>
      <c r="N3099" s="18"/>
      <c r="P3099" s="18"/>
      <c r="R3099" s="18"/>
      <c r="S3099" s="18"/>
    </row>
    <row r="3100" spans="5:19" x14ac:dyDescent="0.25">
      <c r="E3100" s="16"/>
      <c r="F3100" s="16"/>
      <c r="G3100" s="17"/>
      <c r="H3100" s="18"/>
      <c r="I3100" s="26"/>
      <c r="J3100" s="19"/>
      <c r="K3100" s="18"/>
      <c r="L3100" s="18"/>
      <c r="M3100" s="18"/>
      <c r="N3100" s="18"/>
      <c r="P3100" s="18"/>
      <c r="R3100" s="18"/>
      <c r="S3100" s="18"/>
    </row>
    <row r="3101" spans="5:19" x14ac:dyDescent="0.25">
      <c r="E3101" s="16"/>
      <c r="F3101" s="16"/>
      <c r="G3101" s="17"/>
      <c r="H3101" s="18"/>
      <c r="I3101" s="26"/>
      <c r="J3101" s="19"/>
      <c r="K3101" s="18"/>
      <c r="L3101" s="18"/>
      <c r="M3101" s="18"/>
      <c r="N3101" s="18"/>
      <c r="P3101" s="18"/>
      <c r="R3101" s="18"/>
      <c r="S3101" s="18"/>
    </row>
    <row r="3102" spans="5:19" x14ac:dyDescent="0.25">
      <c r="E3102" s="16"/>
      <c r="F3102" s="16"/>
      <c r="G3102" s="17"/>
      <c r="H3102" s="18"/>
      <c r="I3102" s="26"/>
      <c r="J3102" s="19"/>
      <c r="K3102" s="18"/>
      <c r="L3102" s="18"/>
      <c r="M3102" s="18"/>
      <c r="N3102" s="18"/>
      <c r="P3102" s="18"/>
      <c r="R3102" s="18"/>
      <c r="S3102" s="18"/>
    </row>
    <row r="3103" spans="5:19" x14ac:dyDescent="0.25">
      <c r="E3103" s="16"/>
      <c r="F3103" s="16"/>
      <c r="G3103" s="17"/>
      <c r="H3103" s="18"/>
      <c r="I3103" s="26"/>
      <c r="J3103" s="19"/>
      <c r="K3103" s="18"/>
      <c r="L3103" s="18"/>
      <c r="M3103" s="18"/>
      <c r="N3103" s="18"/>
      <c r="P3103" s="18"/>
      <c r="R3103" s="18"/>
      <c r="S3103" s="18"/>
    </row>
    <row r="3104" spans="5:19" x14ac:dyDescent="0.25">
      <c r="E3104" s="16"/>
      <c r="F3104" s="16"/>
      <c r="G3104" s="17"/>
      <c r="H3104" s="18"/>
      <c r="I3104" s="26"/>
      <c r="J3104" s="19"/>
      <c r="K3104" s="18"/>
      <c r="L3104" s="18"/>
      <c r="M3104" s="18"/>
      <c r="N3104" s="18"/>
      <c r="P3104" s="18"/>
      <c r="R3104" s="18"/>
      <c r="S3104" s="18"/>
    </row>
    <row r="3105" spans="5:19" x14ac:dyDescent="0.25">
      <c r="E3105" s="16"/>
      <c r="F3105" s="16"/>
      <c r="G3105" s="17"/>
      <c r="H3105" s="18"/>
      <c r="I3105" s="26"/>
      <c r="J3105" s="19"/>
      <c r="K3105" s="18"/>
      <c r="L3105" s="18"/>
      <c r="M3105" s="18"/>
      <c r="N3105" s="18"/>
      <c r="P3105" s="18"/>
      <c r="R3105" s="18"/>
      <c r="S3105" s="18"/>
    </row>
    <row r="3106" spans="5:19" x14ac:dyDescent="0.25">
      <c r="E3106" s="16"/>
      <c r="F3106" s="16"/>
      <c r="G3106" s="17"/>
      <c r="H3106" s="18"/>
      <c r="I3106" s="26"/>
      <c r="J3106" s="19"/>
      <c r="K3106" s="18"/>
      <c r="L3106" s="18"/>
      <c r="M3106" s="18"/>
      <c r="N3106" s="18"/>
      <c r="P3106" s="18"/>
      <c r="R3106" s="18"/>
      <c r="S3106" s="18"/>
    </row>
    <row r="3107" spans="5:19" x14ac:dyDescent="0.25">
      <c r="E3107" s="16"/>
      <c r="F3107" s="16"/>
      <c r="G3107" s="17"/>
      <c r="H3107" s="18"/>
      <c r="I3107" s="26"/>
      <c r="J3107" s="19"/>
      <c r="K3107" s="18"/>
      <c r="L3107" s="18"/>
      <c r="M3107" s="18"/>
      <c r="N3107" s="18"/>
      <c r="P3107" s="18"/>
      <c r="R3107" s="18"/>
      <c r="S3107" s="18"/>
    </row>
    <row r="3108" spans="5:19" x14ac:dyDescent="0.25">
      <c r="E3108" s="16"/>
      <c r="F3108" s="16"/>
      <c r="G3108" s="17"/>
      <c r="H3108" s="18"/>
      <c r="I3108" s="26"/>
      <c r="J3108" s="19"/>
      <c r="K3108" s="18"/>
      <c r="L3108" s="18"/>
      <c r="M3108" s="18"/>
      <c r="N3108" s="18"/>
      <c r="P3108" s="18"/>
      <c r="R3108" s="18"/>
      <c r="S3108" s="18"/>
    </row>
    <row r="3109" spans="5:19" x14ac:dyDescent="0.25">
      <c r="E3109" s="16"/>
      <c r="F3109" s="16"/>
      <c r="G3109" s="17"/>
      <c r="H3109" s="18"/>
      <c r="I3109" s="26"/>
      <c r="J3109" s="19"/>
      <c r="K3109" s="18"/>
      <c r="L3109" s="18"/>
      <c r="M3109" s="18"/>
      <c r="N3109" s="18"/>
      <c r="P3109" s="18"/>
      <c r="R3109" s="18"/>
      <c r="S3109" s="18"/>
    </row>
    <row r="3110" spans="5:19" x14ac:dyDescent="0.25">
      <c r="E3110" s="16"/>
      <c r="F3110" s="16"/>
      <c r="G3110" s="17"/>
      <c r="H3110" s="18"/>
      <c r="I3110" s="26"/>
      <c r="J3110" s="19"/>
      <c r="K3110" s="18"/>
      <c r="L3110" s="18"/>
      <c r="M3110" s="18"/>
      <c r="N3110" s="18"/>
      <c r="P3110" s="18"/>
      <c r="R3110" s="18"/>
      <c r="S3110" s="18"/>
    </row>
    <row r="3111" spans="5:19" x14ac:dyDescent="0.25">
      <c r="E3111" s="16"/>
      <c r="F3111" s="16"/>
      <c r="G3111" s="17"/>
      <c r="H3111" s="18"/>
      <c r="I3111" s="26"/>
      <c r="J3111" s="19"/>
      <c r="K3111" s="18"/>
      <c r="L3111" s="18"/>
      <c r="M3111" s="18"/>
      <c r="N3111" s="18"/>
      <c r="P3111" s="18"/>
      <c r="R3111" s="18"/>
      <c r="S3111" s="18"/>
    </row>
    <row r="3112" spans="5:19" x14ac:dyDescent="0.25">
      <c r="E3112" s="16"/>
      <c r="F3112" s="16"/>
      <c r="G3112" s="17"/>
      <c r="H3112" s="18"/>
      <c r="I3112" s="26"/>
      <c r="J3112" s="19"/>
      <c r="K3112" s="18"/>
      <c r="L3112" s="18"/>
      <c r="M3112" s="18"/>
      <c r="N3112" s="18"/>
      <c r="P3112" s="18"/>
      <c r="R3112" s="18"/>
      <c r="S3112" s="18"/>
    </row>
    <row r="3113" spans="5:19" x14ac:dyDescent="0.25">
      <c r="E3113" s="16"/>
      <c r="F3113" s="16"/>
      <c r="G3113" s="17"/>
      <c r="H3113" s="18"/>
      <c r="I3113" s="26"/>
      <c r="J3113" s="19"/>
      <c r="K3113" s="18"/>
      <c r="L3113" s="18"/>
      <c r="M3113" s="18"/>
      <c r="N3113" s="18"/>
      <c r="P3113" s="18"/>
      <c r="R3113" s="18"/>
      <c r="S3113" s="18"/>
    </row>
    <row r="3114" spans="5:19" x14ac:dyDescent="0.25">
      <c r="E3114" s="16"/>
      <c r="F3114" s="16"/>
      <c r="G3114" s="17"/>
      <c r="H3114" s="18"/>
      <c r="I3114" s="26"/>
      <c r="J3114" s="19"/>
      <c r="K3114" s="18"/>
      <c r="L3114" s="18"/>
      <c r="M3114" s="18"/>
      <c r="N3114" s="18"/>
      <c r="P3114" s="18"/>
      <c r="R3114" s="18"/>
      <c r="S3114" s="18"/>
    </row>
    <row r="3115" spans="5:19" x14ac:dyDescent="0.25">
      <c r="E3115" s="16"/>
      <c r="F3115" s="16"/>
      <c r="G3115" s="17"/>
      <c r="H3115" s="18"/>
      <c r="I3115" s="26"/>
      <c r="J3115" s="19"/>
      <c r="K3115" s="18"/>
      <c r="L3115" s="18"/>
      <c r="M3115" s="18"/>
      <c r="N3115" s="18"/>
      <c r="P3115" s="18"/>
      <c r="R3115" s="18"/>
      <c r="S3115" s="18"/>
    </row>
    <row r="3116" spans="5:19" x14ac:dyDescent="0.25">
      <c r="E3116" s="16"/>
      <c r="F3116" s="16"/>
      <c r="G3116" s="17"/>
      <c r="H3116" s="18"/>
      <c r="I3116" s="26"/>
      <c r="J3116" s="19"/>
      <c r="K3116" s="18"/>
      <c r="L3116" s="18"/>
      <c r="M3116" s="18"/>
      <c r="N3116" s="18"/>
      <c r="P3116" s="18"/>
      <c r="R3116" s="18"/>
      <c r="S3116" s="18"/>
    </row>
    <row r="3117" spans="5:19" x14ac:dyDescent="0.25">
      <c r="E3117" s="16"/>
      <c r="F3117" s="16"/>
      <c r="G3117" s="17"/>
      <c r="H3117" s="18"/>
      <c r="I3117" s="26"/>
      <c r="J3117" s="19"/>
      <c r="K3117" s="18"/>
      <c r="L3117" s="18"/>
      <c r="M3117" s="18"/>
      <c r="N3117" s="18"/>
      <c r="P3117" s="18"/>
      <c r="R3117" s="18"/>
      <c r="S3117" s="18"/>
    </row>
    <row r="3118" spans="5:19" x14ac:dyDescent="0.25">
      <c r="E3118" s="16"/>
      <c r="F3118" s="16"/>
      <c r="G3118" s="17"/>
      <c r="H3118" s="18"/>
      <c r="I3118" s="26"/>
      <c r="J3118" s="19"/>
      <c r="K3118" s="18"/>
      <c r="L3118" s="18"/>
      <c r="M3118" s="18"/>
      <c r="N3118" s="18"/>
      <c r="P3118" s="18"/>
      <c r="R3118" s="18"/>
      <c r="S3118" s="18"/>
    </row>
    <row r="3119" spans="5:19" x14ac:dyDescent="0.25">
      <c r="E3119" s="16"/>
      <c r="F3119" s="16"/>
      <c r="G3119" s="17"/>
      <c r="H3119" s="18"/>
      <c r="I3119" s="26"/>
      <c r="J3119" s="19"/>
      <c r="K3119" s="18"/>
      <c r="L3119" s="18"/>
      <c r="M3119" s="18"/>
      <c r="N3119" s="18"/>
      <c r="P3119" s="18"/>
      <c r="R3119" s="18"/>
      <c r="S3119" s="18"/>
    </row>
    <row r="3120" spans="5:19" x14ac:dyDescent="0.25">
      <c r="E3120" s="16"/>
      <c r="F3120" s="16"/>
      <c r="G3120" s="17"/>
      <c r="H3120" s="18"/>
      <c r="I3120" s="26"/>
      <c r="J3120" s="19"/>
      <c r="K3120" s="18"/>
      <c r="L3120" s="18"/>
      <c r="M3120" s="18"/>
      <c r="N3120" s="18"/>
      <c r="P3120" s="18"/>
      <c r="R3120" s="18"/>
      <c r="S3120" s="18"/>
    </row>
    <row r="3121" spans="5:19" x14ac:dyDescent="0.25">
      <c r="E3121" s="16"/>
      <c r="F3121" s="16"/>
      <c r="G3121" s="17"/>
      <c r="H3121" s="18"/>
      <c r="I3121" s="26"/>
      <c r="J3121" s="19"/>
      <c r="K3121" s="18"/>
      <c r="L3121" s="18"/>
      <c r="M3121" s="18"/>
      <c r="N3121" s="18"/>
      <c r="P3121" s="18"/>
      <c r="R3121" s="18"/>
      <c r="S3121" s="18"/>
    </row>
    <row r="3122" spans="5:19" x14ac:dyDescent="0.25">
      <c r="E3122" s="16"/>
      <c r="F3122" s="16"/>
      <c r="G3122" s="17"/>
      <c r="H3122" s="18"/>
      <c r="I3122" s="26"/>
      <c r="J3122" s="19"/>
      <c r="K3122" s="18"/>
      <c r="L3122" s="18"/>
      <c r="M3122" s="18"/>
      <c r="N3122" s="18"/>
      <c r="P3122" s="18"/>
      <c r="R3122" s="18"/>
      <c r="S3122" s="18"/>
    </row>
    <row r="3123" spans="5:19" x14ac:dyDescent="0.25">
      <c r="E3123" s="16"/>
      <c r="F3123" s="16"/>
      <c r="G3123" s="17"/>
      <c r="H3123" s="18"/>
      <c r="I3123" s="26"/>
      <c r="J3123" s="19"/>
      <c r="K3123" s="18"/>
      <c r="L3123" s="18"/>
      <c r="M3123" s="18"/>
      <c r="N3123" s="18"/>
      <c r="P3123" s="18"/>
      <c r="R3123" s="18"/>
      <c r="S3123" s="18"/>
    </row>
    <row r="3124" spans="5:19" x14ac:dyDescent="0.25">
      <c r="E3124" s="16"/>
      <c r="F3124" s="16"/>
      <c r="G3124" s="17"/>
      <c r="H3124" s="18"/>
      <c r="I3124" s="26"/>
      <c r="J3124" s="19"/>
      <c r="K3124" s="18"/>
      <c r="L3124" s="18"/>
      <c r="M3124" s="18"/>
      <c r="N3124" s="18"/>
      <c r="P3124" s="18"/>
      <c r="R3124" s="18"/>
      <c r="S3124" s="18"/>
    </row>
    <row r="3125" spans="5:19" x14ac:dyDescent="0.25">
      <c r="E3125" s="16"/>
      <c r="F3125" s="16"/>
      <c r="G3125" s="17"/>
      <c r="H3125" s="18"/>
      <c r="I3125" s="26"/>
      <c r="J3125" s="19"/>
      <c r="K3125" s="18"/>
      <c r="L3125" s="18"/>
      <c r="M3125" s="18"/>
      <c r="N3125" s="18"/>
      <c r="P3125" s="18"/>
      <c r="R3125" s="18"/>
      <c r="S3125" s="18"/>
    </row>
    <row r="3126" spans="5:19" x14ac:dyDescent="0.25">
      <c r="E3126" s="16"/>
      <c r="F3126" s="16"/>
      <c r="G3126" s="17"/>
      <c r="H3126" s="18"/>
      <c r="I3126" s="26"/>
      <c r="J3126" s="19"/>
      <c r="K3126" s="18"/>
      <c r="L3126" s="18"/>
      <c r="M3126" s="18"/>
      <c r="N3126" s="18"/>
      <c r="P3126" s="18"/>
      <c r="R3126" s="18"/>
      <c r="S3126" s="18"/>
    </row>
    <row r="3127" spans="5:19" x14ac:dyDescent="0.25">
      <c r="E3127" s="16"/>
      <c r="F3127" s="16"/>
      <c r="G3127" s="17"/>
      <c r="H3127" s="18"/>
      <c r="I3127" s="26"/>
      <c r="J3127" s="19"/>
      <c r="K3127" s="18"/>
      <c r="L3127" s="18"/>
      <c r="M3127" s="18"/>
      <c r="N3127" s="18"/>
      <c r="P3127" s="18"/>
      <c r="R3127" s="18"/>
      <c r="S3127" s="18"/>
    </row>
    <row r="3128" spans="5:19" x14ac:dyDescent="0.25">
      <c r="E3128" s="16"/>
      <c r="F3128" s="16"/>
      <c r="G3128" s="17"/>
      <c r="H3128" s="18"/>
      <c r="I3128" s="26"/>
      <c r="J3128" s="19"/>
      <c r="K3128" s="18"/>
      <c r="L3128" s="18"/>
      <c r="M3128" s="18"/>
      <c r="N3128" s="18"/>
      <c r="P3128" s="18"/>
      <c r="R3128" s="18"/>
      <c r="S3128" s="18"/>
    </row>
    <row r="3129" spans="5:19" x14ac:dyDescent="0.25">
      <c r="E3129" s="16"/>
      <c r="F3129" s="16"/>
      <c r="G3129" s="17"/>
      <c r="H3129" s="18"/>
      <c r="I3129" s="26"/>
      <c r="J3129" s="19"/>
      <c r="K3129" s="18"/>
      <c r="L3129" s="18"/>
      <c r="M3129" s="18"/>
      <c r="N3129" s="18"/>
      <c r="P3129" s="18"/>
      <c r="R3129" s="18"/>
      <c r="S3129" s="18"/>
    </row>
    <row r="3130" spans="5:19" x14ac:dyDescent="0.25">
      <c r="E3130" s="16"/>
      <c r="F3130" s="16"/>
      <c r="G3130" s="17"/>
      <c r="H3130" s="18"/>
      <c r="I3130" s="26"/>
      <c r="J3130" s="19"/>
      <c r="K3130" s="18"/>
      <c r="L3130" s="18"/>
      <c r="M3130" s="18"/>
      <c r="N3130" s="18"/>
      <c r="P3130" s="18"/>
      <c r="R3130" s="18"/>
      <c r="S3130" s="18"/>
    </row>
    <row r="3131" spans="5:19" x14ac:dyDescent="0.25">
      <c r="E3131" s="16"/>
      <c r="F3131" s="16"/>
      <c r="G3131" s="17"/>
      <c r="H3131" s="18"/>
      <c r="I3131" s="26"/>
      <c r="J3131" s="19"/>
      <c r="K3131" s="18"/>
      <c r="L3131" s="18"/>
      <c r="M3131" s="18"/>
      <c r="N3131" s="18"/>
      <c r="P3131" s="18"/>
      <c r="R3131" s="18"/>
      <c r="S3131" s="18"/>
    </row>
    <row r="3132" spans="5:19" x14ac:dyDescent="0.25">
      <c r="E3132" s="16"/>
      <c r="F3132" s="16"/>
      <c r="G3132" s="17"/>
      <c r="H3132" s="18"/>
      <c r="I3132" s="26"/>
      <c r="J3132" s="19"/>
      <c r="K3132" s="18"/>
      <c r="L3132" s="18"/>
      <c r="M3132" s="18"/>
      <c r="N3132" s="18"/>
      <c r="P3132" s="18"/>
      <c r="R3132" s="18"/>
      <c r="S3132" s="18"/>
    </row>
    <row r="3133" spans="5:19" x14ac:dyDescent="0.25">
      <c r="E3133" s="16"/>
      <c r="F3133" s="16"/>
      <c r="G3133" s="17"/>
      <c r="H3133" s="18"/>
      <c r="I3133" s="26"/>
      <c r="J3133" s="19"/>
      <c r="K3133" s="18"/>
      <c r="L3133" s="18"/>
      <c r="M3133" s="18"/>
      <c r="N3133" s="18"/>
      <c r="P3133" s="18"/>
      <c r="R3133" s="18"/>
      <c r="S3133" s="18"/>
    </row>
    <row r="3134" spans="5:19" x14ac:dyDescent="0.25">
      <c r="E3134" s="16"/>
      <c r="F3134" s="16"/>
      <c r="G3134" s="17"/>
      <c r="H3134" s="18"/>
      <c r="I3134" s="26"/>
      <c r="J3134" s="19"/>
      <c r="K3134" s="18"/>
      <c r="L3134" s="18"/>
      <c r="M3134" s="18"/>
      <c r="N3134" s="18"/>
      <c r="P3134" s="18"/>
      <c r="R3134" s="18"/>
      <c r="S3134" s="18"/>
    </row>
    <row r="3135" spans="5:19" x14ac:dyDescent="0.25">
      <c r="E3135" s="16"/>
      <c r="F3135" s="16"/>
      <c r="G3135" s="17"/>
      <c r="H3135" s="18"/>
      <c r="I3135" s="26"/>
      <c r="J3135" s="19"/>
      <c r="K3135" s="18"/>
      <c r="L3135" s="18"/>
      <c r="M3135" s="18"/>
      <c r="N3135" s="18"/>
      <c r="P3135" s="18"/>
      <c r="R3135" s="18"/>
      <c r="S3135" s="18"/>
    </row>
    <row r="3136" spans="5:19" x14ac:dyDescent="0.25">
      <c r="E3136" s="16"/>
      <c r="F3136" s="16"/>
      <c r="G3136" s="17"/>
      <c r="H3136" s="18"/>
      <c r="I3136" s="26"/>
      <c r="J3136" s="19"/>
      <c r="K3136" s="18"/>
      <c r="L3136" s="18"/>
      <c r="M3136" s="18"/>
      <c r="N3136" s="18"/>
      <c r="P3136" s="18"/>
      <c r="R3136" s="18"/>
      <c r="S3136" s="18"/>
    </row>
    <row r="3137" spans="5:19" x14ac:dyDescent="0.25">
      <c r="E3137" s="16"/>
      <c r="F3137" s="16"/>
      <c r="G3137" s="17"/>
      <c r="H3137" s="18"/>
      <c r="I3137" s="26"/>
      <c r="J3137" s="19"/>
      <c r="K3137" s="18"/>
      <c r="L3137" s="18"/>
      <c r="M3137" s="18"/>
      <c r="N3137" s="18"/>
      <c r="P3137" s="18"/>
      <c r="R3137" s="18"/>
      <c r="S3137" s="18"/>
    </row>
    <row r="3138" spans="5:19" x14ac:dyDescent="0.25">
      <c r="E3138" s="16"/>
      <c r="F3138" s="16"/>
      <c r="G3138" s="17"/>
      <c r="H3138" s="18"/>
      <c r="I3138" s="26"/>
      <c r="J3138" s="19"/>
      <c r="K3138" s="18"/>
      <c r="L3138" s="18"/>
      <c r="M3138" s="18"/>
      <c r="N3138" s="18"/>
      <c r="P3138" s="18"/>
      <c r="R3138" s="18"/>
      <c r="S3138" s="18"/>
    </row>
    <row r="3139" spans="5:19" x14ac:dyDescent="0.25">
      <c r="E3139" s="16"/>
      <c r="F3139" s="16"/>
      <c r="G3139" s="17"/>
      <c r="H3139" s="18"/>
      <c r="I3139" s="26"/>
      <c r="J3139" s="19"/>
      <c r="K3139" s="18"/>
      <c r="L3139" s="18"/>
      <c r="M3139" s="18"/>
      <c r="N3139" s="18"/>
      <c r="P3139" s="18"/>
      <c r="R3139" s="18"/>
      <c r="S3139" s="18"/>
    </row>
    <row r="3140" spans="5:19" x14ac:dyDescent="0.25">
      <c r="E3140" s="16"/>
      <c r="F3140" s="16"/>
      <c r="G3140" s="17"/>
      <c r="H3140" s="18"/>
      <c r="I3140" s="26"/>
      <c r="J3140" s="19"/>
      <c r="K3140" s="18"/>
      <c r="L3140" s="18"/>
      <c r="M3140" s="18"/>
      <c r="N3140" s="18"/>
      <c r="P3140" s="18"/>
      <c r="R3140" s="18"/>
      <c r="S3140" s="18"/>
    </row>
    <row r="3141" spans="5:19" x14ac:dyDescent="0.25">
      <c r="E3141" s="16"/>
      <c r="F3141" s="16"/>
      <c r="G3141" s="17"/>
      <c r="H3141" s="18"/>
      <c r="I3141" s="26"/>
      <c r="J3141" s="19"/>
      <c r="K3141" s="18"/>
      <c r="L3141" s="18"/>
      <c r="M3141" s="18"/>
      <c r="N3141" s="18"/>
      <c r="P3141" s="18"/>
      <c r="R3141" s="18"/>
      <c r="S3141" s="18"/>
    </row>
    <row r="3142" spans="5:19" x14ac:dyDescent="0.25">
      <c r="E3142" s="16"/>
      <c r="F3142" s="16"/>
      <c r="G3142" s="17"/>
      <c r="H3142" s="18"/>
      <c r="I3142" s="26"/>
      <c r="J3142" s="19"/>
      <c r="K3142" s="18"/>
      <c r="L3142" s="18"/>
      <c r="M3142" s="18"/>
      <c r="N3142" s="18"/>
      <c r="P3142" s="18"/>
      <c r="R3142" s="18"/>
      <c r="S3142" s="18"/>
    </row>
    <row r="3143" spans="5:19" x14ac:dyDescent="0.25">
      <c r="E3143" s="16"/>
      <c r="F3143" s="16"/>
      <c r="G3143" s="17"/>
      <c r="H3143" s="18"/>
      <c r="I3143" s="26"/>
      <c r="J3143" s="19"/>
      <c r="K3143" s="18"/>
      <c r="L3143" s="18"/>
      <c r="M3143" s="18"/>
      <c r="N3143" s="18"/>
      <c r="P3143" s="18"/>
      <c r="R3143" s="18"/>
      <c r="S3143" s="18"/>
    </row>
    <row r="3144" spans="5:19" x14ac:dyDescent="0.25">
      <c r="E3144" s="16"/>
      <c r="F3144" s="16"/>
      <c r="G3144" s="17"/>
      <c r="H3144" s="18"/>
      <c r="I3144" s="26"/>
      <c r="J3144" s="19"/>
      <c r="K3144" s="18"/>
      <c r="L3144" s="18"/>
      <c r="M3144" s="18"/>
      <c r="N3144" s="18"/>
      <c r="P3144" s="18"/>
      <c r="R3144" s="18"/>
      <c r="S3144" s="18"/>
    </row>
    <row r="3145" spans="5:19" x14ac:dyDescent="0.25">
      <c r="E3145" s="16"/>
      <c r="F3145" s="16"/>
      <c r="G3145" s="17"/>
      <c r="H3145" s="18"/>
      <c r="I3145" s="26"/>
      <c r="J3145" s="19"/>
      <c r="K3145" s="18"/>
      <c r="L3145" s="18"/>
      <c r="M3145" s="18"/>
      <c r="N3145" s="18"/>
      <c r="P3145" s="18"/>
      <c r="R3145" s="18"/>
      <c r="S3145" s="18"/>
    </row>
    <row r="3146" spans="5:19" x14ac:dyDescent="0.25">
      <c r="E3146" s="16"/>
      <c r="F3146" s="16"/>
      <c r="G3146" s="17"/>
      <c r="H3146" s="18"/>
      <c r="I3146" s="26"/>
      <c r="J3146" s="19"/>
      <c r="K3146" s="18"/>
      <c r="L3146" s="18"/>
      <c r="M3146" s="18"/>
      <c r="N3146" s="18"/>
      <c r="P3146" s="18"/>
      <c r="R3146" s="18"/>
      <c r="S3146" s="18"/>
    </row>
    <row r="3147" spans="5:19" x14ac:dyDescent="0.25">
      <c r="E3147" s="16"/>
      <c r="F3147" s="16"/>
      <c r="G3147" s="17"/>
      <c r="H3147" s="18"/>
      <c r="I3147" s="26"/>
      <c r="J3147" s="19"/>
      <c r="K3147" s="18"/>
      <c r="L3147" s="18"/>
      <c r="M3147" s="18"/>
      <c r="N3147" s="18"/>
      <c r="P3147" s="18"/>
      <c r="R3147" s="18"/>
      <c r="S3147" s="18"/>
    </row>
    <row r="3148" spans="5:19" x14ac:dyDescent="0.25">
      <c r="E3148" s="16"/>
      <c r="F3148" s="16"/>
      <c r="G3148" s="17"/>
      <c r="H3148" s="18"/>
      <c r="I3148" s="26"/>
      <c r="J3148" s="19"/>
      <c r="K3148" s="18"/>
      <c r="L3148" s="18"/>
      <c r="M3148" s="18"/>
      <c r="N3148" s="18"/>
      <c r="P3148" s="18"/>
      <c r="R3148" s="18"/>
      <c r="S3148" s="18"/>
    </row>
    <row r="3149" spans="5:19" x14ac:dyDescent="0.25">
      <c r="E3149" s="16"/>
      <c r="F3149" s="16"/>
      <c r="G3149" s="17"/>
      <c r="H3149" s="18"/>
      <c r="I3149" s="26"/>
      <c r="J3149" s="19"/>
      <c r="K3149" s="18"/>
      <c r="L3149" s="18"/>
      <c r="M3149" s="18"/>
      <c r="N3149" s="18"/>
      <c r="P3149" s="18"/>
      <c r="R3149" s="18"/>
      <c r="S3149" s="18"/>
    </row>
    <row r="3150" spans="5:19" x14ac:dyDescent="0.25">
      <c r="E3150" s="16"/>
      <c r="F3150" s="16"/>
      <c r="G3150" s="17"/>
      <c r="H3150" s="18"/>
      <c r="I3150" s="26"/>
      <c r="J3150" s="19"/>
      <c r="K3150" s="18"/>
      <c r="L3150" s="18"/>
      <c r="M3150" s="18"/>
      <c r="N3150" s="18"/>
      <c r="P3150" s="18"/>
      <c r="R3150" s="18"/>
      <c r="S3150" s="18"/>
    </row>
    <row r="3151" spans="5:19" x14ac:dyDescent="0.25">
      <c r="E3151" s="16"/>
      <c r="F3151" s="16"/>
      <c r="G3151" s="17"/>
      <c r="H3151" s="18"/>
      <c r="I3151" s="26"/>
      <c r="J3151" s="19"/>
      <c r="K3151" s="18"/>
      <c r="L3151" s="18"/>
      <c r="M3151" s="18"/>
      <c r="N3151" s="18"/>
      <c r="P3151" s="18"/>
      <c r="R3151" s="18"/>
      <c r="S3151" s="18"/>
    </row>
    <row r="3152" spans="5:19" x14ac:dyDescent="0.25">
      <c r="E3152" s="16"/>
      <c r="F3152" s="16"/>
      <c r="G3152" s="17"/>
      <c r="H3152" s="18"/>
      <c r="I3152" s="26"/>
      <c r="J3152" s="19"/>
      <c r="K3152" s="18"/>
      <c r="L3152" s="18"/>
      <c r="M3152" s="18"/>
      <c r="N3152" s="18"/>
      <c r="P3152" s="18"/>
      <c r="R3152" s="18"/>
      <c r="S3152" s="18"/>
    </row>
    <row r="3153" spans="5:19" x14ac:dyDescent="0.25">
      <c r="E3153" s="16"/>
      <c r="F3153" s="16"/>
      <c r="G3153" s="17"/>
      <c r="H3153" s="18"/>
      <c r="I3153" s="26"/>
      <c r="J3153" s="19"/>
      <c r="K3153" s="18"/>
      <c r="L3153" s="18"/>
      <c r="M3153" s="18"/>
      <c r="N3153" s="18"/>
      <c r="P3153" s="18"/>
      <c r="R3153" s="18"/>
      <c r="S3153" s="18"/>
    </row>
    <row r="3154" spans="5:19" x14ac:dyDescent="0.25">
      <c r="E3154" s="16"/>
      <c r="F3154" s="16"/>
      <c r="G3154" s="17"/>
      <c r="H3154" s="18"/>
      <c r="I3154" s="26"/>
      <c r="J3154" s="19"/>
      <c r="K3154" s="18"/>
      <c r="L3154" s="18"/>
      <c r="M3154" s="18"/>
      <c r="N3154" s="18"/>
      <c r="P3154" s="18"/>
      <c r="R3154" s="18"/>
      <c r="S3154" s="18"/>
    </row>
    <row r="3155" spans="5:19" x14ac:dyDescent="0.25">
      <c r="E3155" s="16"/>
      <c r="F3155" s="16"/>
      <c r="G3155" s="17"/>
      <c r="H3155" s="18"/>
      <c r="I3155" s="26"/>
      <c r="J3155" s="19"/>
      <c r="K3155" s="18"/>
      <c r="L3155" s="18"/>
      <c r="M3155" s="18"/>
      <c r="N3155" s="18"/>
      <c r="P3155" s="18"/>
      <c r="R3155" s="18"/>
      <c r="S3155" s="18"/>
    </row>
    <row r="3156" spans="5:19" x14ac:dyDescent="0.25">
      <c r="E3156" s="16"/>
      <c r="F3156" s="16"/>
      <c r="G3156" s="17"/>
      <c r="H3156" s="18"/>
      <c r="I3156" s="26"/>
      <c r="J3156" s="19"/>
      <c r="K3156" s="18"/>
      <c r="L3156" s="18"/>
      <c r="M3156" s="18"/>
      <c r="N3156" s="18"/>
      <c r="P3156" s="18"/>
      <c r="R3156" s="18"/>
      <c r="S3156" s="18"/>
    </row>
    <row r="3157" spans="5:19" x14ac:dyDescent="0.25">
      <c r="E3157" s="16"/>
      <c r="F3157" s="16"/>
      <c r="G3157" s="17"/>
      <c r="H3157" s="18"/>
      <c r="I3157" s="26"/>
      <c r="J3157" s="19"/>
      <c r="K3157" s="18"/>
      <c r="L3157" s="18"/>
      <c r="M3157" s="18"/>
      <c r="N3157" s="18"/>
      <c r="P3157" s="18"/>
      <c r="R3157" s="18"/>
      <c r="S3157" s="18"/>
    </row>
    <row r="3158" spans="5:19" x14ac:dyDescent="0.25">
      <c r="E3158" s="16"/>
      <c r="F3158" s="16"/>
      <c r="G3158" s="17"/>
      <c r="H3158" s="18"/>
      <c r="I3158" s="26"/>
      <c r="J3158" s="19"/>
      <c r="K3158" s="18"/>
      <c r="L3158" s="18"/>
      <c r="M3158" s="18"/>
      <c r="N3158" s="18"/>
      <c r="P3158" s="18"/>
      <c r="R3158" s="18"/>
      <c r="S3158" s="18"/>
    </row>
    <row r="3159" spans="5:19" x14ac:dyDescent="0.25">
      <c r="E3159" s="16"/>
      <c r="F3159" s="16"/>
      <c r="G3159" s="17"/>
      <c r="H3159" s="18"/>
      <c r="I3159" s="26"/>
      <c r="J3159" s="19"/>
      <c r="K3159" s="18"/>
      <c r="L3159" s="18"/>
      <c r="M3159" s="18"/>
      <c r="N3159" s="18"/>
      <c r="P3159" s="18"/>
      <c r="R3159" s="18"/>
      <c r="S3159" s="18"/>
    </row>
    <row r="3160" spans="5:19" x14ac:dyDescent="0.25">
      <c r="E3160" s="16"/>
      <c r="F3160" s="16"/>
      <c r="G3160" s="17"/>
      <c r="H3160" s="18"/>
      <c r="I3160" s="26"/>
      <c r="J3160" s="19"/>
      <c r="K3160" s="18"/>
      <c r="L3160" s="18"/>
      <c r="M3160" s="18"/>
      <c r="N3160" s="18"/>
      <c r="P3160" s="18"/>
      <c r="R3160" s="18"/>
      <c r="S3160" s="18"/>
    </row>
    <row r="3161" spans="5:19" x14ac:dyDescent="0.25">
      <c r="E3161" s="16"/>
      <c r="F3161" s="16"/>
      <c r="G3161" s="17"/>
      <c r="H3161" s="18"/>
      <c r="I3161" s="26"/>
      <c r="J3161" s="19"/>
      <c r="K3161" s="18"/>
      <c r="L3161" s="18"/>
      <c r="M3161" s="18"/>
      <c r="N3161" s="18"/>
      <c r="P3161" s="18"/>
      <c r="R3161" s="18"/>
      <c r="S3161" s="18"/>
    </row>
    <row r="3162" spans="5:19" x14ac:dyDescent="0.25">
      <c r="E3162" s="16"/>
      <c r="F3162" s="16"/>
      <c r="G3162" s="17"/>
      <c r="H3162" s="18"/>
      <c r="I3162" s="26"/>
      <c r="J3162" s="19"/>
      <c r="K3162" s="18"/>
      <c r="L3162" s="18"/>
      <c r="M3162" s="18"/>
      <c r="N3162" s="18"/>
      <c r="P3162" s="18"/>
      <c r="R3162" s="18"/>
      <c r="S3162" s="18"/>
    </row>
    <row r="3163" spans="5:19" x14ac:dyDescent="0.25">
      <c r="E3163" s="16"/>
      <c r="F3163" s="16"/>
      <c r="G3163" s="17"/>
      <c r="H3163" s="18"/>
      <c r="I3163" s="26"/>
      <c r="J3163" s="19"/>
      <c r="K3163" s="18"/>
      <c r="L3163" s="18"/>
      <c r="M3163" s="18"/>
      <c r="N3163" s="18"/>
      <c r="P3163" s="18"/>
      <c r="R3163" s="18"/>
      <c r="S3163" s="18"/>
    </row>
    <row r="3164" spans="5:19" x14ac:dyDescent="0.25">
      <c r="E3164" s="16"/>
      <c r="F3164" s="16"/>
      <c r="G3164" s="17"/>
      <c r="H3164" s="18"/>
      <c r="I3164" s="26"/>
      <c r="J3164" s="19"/>
      <c r="K3164" s="18"/>
      <c r="L3164" s="18"/>
      <c r="M3164" s="18"/>
      <c r="N3164" s="18"/>
      <c r="P3164" s="18"/>
      <c r="R3164" s="18"/>
      <c r="S3164" s="18"/>
    </row>
    <row r="3165" spans="5:19" x14ac:dyDescent="0.25">
      <c r="E3165" s="16"/>
      <c r="F3165" s="16"/>
      <c r="G3165" s="17"/>
      <c r="H3165" s="18"/>
      <c r="I3165" s="26"/>
      <c r="J3165" s="19"/>
      <c r="K3165" s="18"/>
      <c r="L3165" s="18"/>
      <c r="M3165" s="18"/>
      <c r="N3165" s="18"/>
      <c r="P3165" s="18"/>
      <c r="R3165" s="18"/>
      <c r="S3165" s="18"/>
    </row>
    <row r="3166" spans="5:19" x14ac:dyDescent="0.25">
      <c r="E3166" s="16"/>
      <c r="F3166" s="16"/>
      <c r="G3166" s="17"/>
      <c r="H3166" s="18"/>
      <c r="I3166" s="26"/>
      <c r="J3166" s="19"/>
      <c r="K3166" s="18"/>
      <c r="L3166" s="18"/>
      <c r="M3166" s="18"/>
      <c r="N3166" s="18"/>
      <c r="P3166" s="18"/>
      <c r="R3166" s="18"/>
      <c r="S3166" s="18"/>
    </row>
    <row r="3167" spans="5:19" x14ac:dyDescent="0.25">
      <c r="E3167" s="16"/>
      <c r="F3167" s="16"/>
      <c r="G3167" s="17"/>
      <c r="H3167" s="18"/>
      <c r="I3167" s="26"/>
      <c r="J3167" s="19"/>
      <c r="K3167" s="18"/>
      <c r="L3167" s="18"/>
      <c r="M3167" s="18"/>
      <c r="N3167" s="18"/>
      <c r="P3167" s="18"/>
      <c r="R3167" s="18"/>
      <c r="S3167" s="18"/>
    </row>
    <row r="3168" spans="5:19" x14ac:dyDescent="0.25">
      <c r="E3168" s="16"/>
      <c r="F3168" s="16"/>
      <c r="G3168" s="17"/>
      <c r="H3168" s="18"/>
      <c r="I3168" s="26"/>
      <c r="J3168" s="19"/>
      <c r="K3168" s="18"/>
      <c r="L3168" s="18"/>
      <c r="M3168" s="18"/>
      <c r="N3168" s="18"/>
      <c r="P3168" s="18"/>
      <c r="R3168" s="18"/>
      <c r="S3168" s="18"/>
    </row>
    <row r="3169" spans="5:19" x14ac:dyDescent="0.25">
      <c r="E3169" s="16"/>
      <c r="F3169" s="16"/>
      <c r="G3169" s="17"/>
      <c r="H3169" s="18"/>
      <c r="I3169" s="26"/>
      <c r="J3169" s="19"/>
      <c r="K3169" s="18"/>
      <c r="L3169" s="18"/>
      <c r="M3169" s="18"/>
      <c r="N3169" s="18"/>
      <c r="P3169" s="18"/>
      <c r="R3169" s="18"/>
      <c r="S3169" s="18"/>
    </row>
    <row r="3170" spans="5:19" x14ac:dyDescent="0.25">
      <c r="E3170" s="16"/>
      <c r="F3170" s="16"/>
      <c r="G3170" s="17"/>
      <c r="H3170" s="18"/>
      <c r="I3170" s="26"/>
      <c r="J3170" s="19"/>
      <c r="K3170" s="18"/>
      <c r="L3170" s="18"/>
      <c r="M3170" s="18"/>
      <c r="N3170" s="18"/>
      <c r="P3170" s="18"/>
      <c r="R3170" s="18"/>
      <c r="S3170" s="18"/>
    </row>
    <row r="3171" spans="5:19" x14ac:dyDescent="0.25">
      <c r="E3171" s="16"/>
      <c r="F3171" s="16"/>
      <c r="G3171" s="17"/>
      <c r="H3171" s="18"/>
      <c r="I3171" s="26"/>
      <c r="J3171" s="19"/>
      <c r="K3171" s="18"/>
      <c r="L3171" s="18"/>
      <c r="M3171" s="18"/>
      <c r="N3171" s="18"/>
      <c r="P3171" s="18"/>
      <c r="R3171" s="18"/>
      <c r="S3171" s="18"/>
    </row>
    <row r="3172" spans="5:19" x14ac:dyDescent="0.25">
      <c r="E3172" s="16"/>
      <c r="F3172" s="16"/>
      <c r="G3172" s="17"/>
      <c r="H3172" s="18"/>
      <c r="I3172" s="26"/>
      <c r="J3172" s="19"/>
      <c r="K3172" s="18"/>
      <c r="L3172" s="18"/>
      <c r="M3172" s="18"/>
      <c r="N3172" s="18"/>
      <c r="P3172" s="18"/>
      <c r="R3172" s="18"/>
      <c r="S3172" s="18"/>
    </row>
    <row r="3173" spans="5:19" x14ac:dyDescent="0.25">
      <c r="E3173" s="16"/>
      <c r="F3173" s="16"/>
      <c r="G3173" s="17"/>
      <c r="H3173" s="18"/>
      <c r="I3173" s="26"/>
      <c r="J3173" s="19"/>
      <c r="K3173" s="18"/>
      <c r="L3173" s="18"/>
      <c r="M3173" s="18"/>
      <c r="N3173" s="18"/>
      <c r="P3173" s="18"/>
      <c r="R3173" s="18"/>
      <c r="S3173" s="18"/>
    </row>
    <row r="3174" spans="5:19" x14ac:dyDescent="0.25">
      <c r="E3174" s="16"/>
      <c r="F3174" s="16"/>
      <c r="G3174" s="17"/>
      <c r="H3174" s="18"/>
      <c r="I3174" s="26"/>
      <c r="J3174" s="19"/>
      <c r="K3174" s="18"/>
      <c r="L3174" s="18"/>
      <c r="M3174" s="18"/>
      <c r="N3174" s="18"/>
      <c r="P3174" s="18"/>
      <c r="R3174" s="18"/>
      <c r="S3174" s="18"/>
    </row>
    <row r="3175" spans="5:19" x14ac:dyDescent="0.25">
      <c r="E3175" s="16"/>
      <c r="F3175" s="16"/>
      <c r="G3175" s="17"/>
      <c r="H3175" s="18"/>
      <c r="I3175" s="26"/>
      <c r="J3175" s="19"/>
      <c r="K3175" s="18"/>
      <c r="L3175" s="18"/>
      <c r="M3175" s="18"/>
      <c r="N3175" s="18"/>
      <c r="P3175" s="18"/>
      <c r="R3175" s="18"/>
      <c r="S3175" s="18"/>
    </row>
    <row r="3176" spans="5:19" x14ac:dyDescent="0.25">
      <c r="E3176" s="16"/>
      <c r="F3176" s="16"/>
      <c r="G3176" s="17"/>
      <c r="H3176" s="18"/>
      <c r="I3176" s="26"/>
      <c r="J3176" s="19"/>
      <c r="K3176" s="18"/>
      <c r="L3176" s="18"/>
      <c r="M3176" s="18"/>
      <c r="N3176" s="18"/>
      <c r="P3176" s="18"/>
      <c r="R3176" s="18"/>
      <c r="S3176" s="18"/>
    </row>
    <row r="3177" spans="5:19" x14ac:dyDescent="0.25">
      <c r="E3177" s="16"/>
      <c r="F3177" s="16"/>
      <c r="G3177" s="17"/>
      <c r="H3177" s="18"/>
      <c r="I3177" s="26"/>
      <c r="J3177" s="19"/>
      <c r="K3177" s="18"/>
      <c r="L3177" s="18"/>
      <c r="M3177" s="18"/>
      <c r="N3177" s="18"/>
      <c r="P3177" s="18"/>
      <c r="R3177" s="18"/>
      <c r="S3177" s="18"/>
    </row>
    <row r="3178" spans="5:19" x14ac:dyDescent="0.25">
      <c r="E3178" s="16"/>
      <c r="F3178" s="16"/>
      <c r="G3178" s="17"/>
      <c r="H3178" s="18"/>
      <c r="I3178" s="26"/>
      <c r="J3178" s="19"/>
      <c r="K3178" s="18"/>
      <c r="L3178" s="18"/>
      <c r="M3178" s="18"/>
      <c r="N3178" s="18"/>
      <c r="P3178" s="18"/>
      <c r="R3178" s="18"/>
      <c r="S3178" s="18"/>
    </row>
    <row r="3179" spans="5:19" x14ac:dyDescent="0.25">
      <c r="E3179" s="16"/>
      <c r="F3179" s="16"/>
      <c r="G3179" s="17"/>
      <c r="H3179" s="18"/>
      <c r="I3179" s="26"/>
      <c r="J3179" s="19"/>
      <c r="K3179" s="18"/>
      <c r="L3179" s="18"/>
      <c r="M3179" s="18"/>
      <c r="N3179" s="18"/>
      <c r="P3179" s="18"/>
      <c r="R3179" s="18"/>
      <c r="S3179" s="18"/>
    </row>
    <row r="3180" spans="5:19" x14ac:dyDescent="0.25">
      <c r="E3180" s="16"/>
      <c r="F3180" s="16"/>
      <c r="G3180" s="17"/>
      <c r="H3180" s="18"/>
      <c r="I3180" s="26"/>
      <c r="J3180" s="19"/>
      <c r="K3180" s="18"/>
      <c r="L3180" s="18"/>
      <c r="M3180" s="18"/>
      <c r="N3180" s="18"/>
      <c r="P3180" s="18"/>
      <c r="R3180" s="18"/>
      <c r="S3180" s="18"/>
    </row>
    <row r="3181" spans="5:19" x14ac:dyDescent="0.25">
      <c r="E3181" s="16"/>
      <c r="F3181" s="16"/>
      <c r="G3181" s="17"/>
      <c r="H3181" s="18"/>
      <c r="I3181" s="26"/>
      <c r="J3181" s="19"/>
      <c r="K3181" s="18"/>
      <c r="L3181" s="18"/>
      <c r="M3181" s="18"/>
      <c r="N3181" s="18"/>
      <c r="P3181" s="18"/>
      <c r="R3181" s="18"/>
      <c r="S3181" s="18"/>
    </row>
    <row r="3182" spans="5:19" x14ac:dyDescent="0.25">
      <c r="E3182" s="16"/>
      <c r="F3182" s="16"/>
      <c r="G3182" s="17"/>
      <c r="H3182" s="18"/>
      <c r="I3182" s="26"/>
      <c r="J3182" s="19"/>
      <c r="K3182" s="18"/>
      <c r="L3182" s="18"/>
      <c r="M3182" s="18"/>
      <c r="N3182" s="18"/>
      <c r="P3182" s="18"/>
      <c r="R3182" s="18"/>
      <c r="S3182" s="18"/>
    </row>
    <row r="3183" spans="5:19" x14ac:dyDescent="0.25">
      <c r="E3183" s="16"/>
      <c r="F3183" s="16"/>
      <c r="G3183" s="17"/>
      <c r="H3183" s="18"/>
      <c r="I3183" s="26"/>
      <c r="J3183" s="19"/>
      <c r="K3183" s="18"/>
      <c r="L3183" s="18"/>
      <c r="M3183" s="18"/>
      <c r="N3183" s="18"/>
      <c r="P3183" s="18"/>
      <c r="R3183" s="18"/>
      <c r="S3183" s="18"/>
    </row>
    <row r="3184" spans="5:19" x14ac:dyDescent="0.25">
      <c r="E3184" s="16"/>
      <c r="F3184" s="16"/>
      <c r="G3184" s="17"/>
      <c r="H3184" s="18"/>
      <c r="I3184" s="26"/>
      <c r="J3184" s="19"/>
      <c r="K3184" s="18"/>
      <c r="L3184" s="18"/>
      <c r="M3184" s="18"/>
      <c r="N3184" s="18"/>
      <c r="P3184" s="18"/>
      <c r="R3184" s="18"/>
      <c r="S3184" s="18"/>
    </row>
    <row r="3185" spans="5:19" x14ac:dyDescent="0.25">
      <c r="E3185" s="16"/>
      <c r="F3185" s="16"/>
      <c r="G3185" s="17"/>
      <c r="H3185" s="18"/>
      <c r="I3185" s="26"/>
      <c r="J3185" s="19"/>
      <c r="K3185" s="18"/>
      <c r="L3185" s="18"/>
      <c r="M3185" s="18"/>
      <c r="N3185" s="18"/>
      <c r="P3185" s="18"/>
      <c r="R3185" s="18"/>
      <c r="S3185" s="18"/>
    </row>
    <row r="3186" spans="5:19" x14ac:dyDescent="0.25">
      <c r="E3186" s="16"/>
      <c r="F3186" s="16"/>
      <c r="G3186" s="17"/>
      <c r="H3186" s="18"/>
      <c r="I3186" s="26"/>
      <c r="J3186" s="19"/>
      <c r="K3186" s="18"/>
      <c r="L3186" s="18"/>
      <c r="M3186" s="18"/>
      <c r="N3186" s="18"/>
      <c r="P3186" s="18"/>
      <c r="R3186" s="18"/>
      <c r="S3186" s="18"/>
    </row>
    <row r="3187" spans="5:19" x14ac:dyDescent="0.25">
      <c r="E3187" s="16"/>
      <c r="F3187" s="16"/>
      <c r="G3187" s="17"/>
      <c r="H3187" s="18"/>
      <c r="I3187" s="26"/>
      <c r="J3187" s="19"/>
      <c r="K3187" s="18"/>
      <c r="L3187" s="18"/>
      <c r="M3187" s="18"/>
      <c r="N3187" s="18"/>
      <c r="P3187" s="18"/>
      <c r="R3187" s="18"/>
      <c r="S3187" s="18"/>
    </row>
    <row r="3188" spans="5:19" x14ac:dyDescent="0.25">
      <c r="E3188" s="16"/>
      <c r="F3188" s="16"/>
      <c r="G3188" s="17"/>
      <c r="H3188" s="18"/>
      <c r="I3188" s="26"/>
      <c r="J3188" s="19"/>
      <c r="K3188" s="18"/>
      <c r="L3188" s="18"/>
      <c r="M3188" s="18"/>
      <c r="N3188" s="18"/>
      <c r="P3188" s="18"/>
      <c r="R3188" s="18"/>
      <c r="S3188" s="18"/>
    </row>
    <row r="3189" spans="5:19" x14ac:dyDescent="0.25">
      <c r="E3189" s="16"/>
      <c r="F3189" s="16"/>
      <c r="G3189" s="17"/>
      <c r="H3189" s="18"/>
      <c r="I3189" s="26"/>
      <c r="J3189" s="19"/>
      <c r="K3189" s="18"/>
      <c r="L3189" s="18"/>
      <c r="M3189" s="18"/>
      <c r="N3189" s="18"/>
      <c r="P3189" s="18"/>
      <c r="R3189" s="18"/>
      <c r="S3189" s="18"/>
    </row>
    <row r="3190" spans="5:19" x14ac:dyDescent="0.25">
      <c r="E3190" s="16"/>
      <c r="F3190" s="16"/>
      <c r="G3190" s="17"/>
      <c r="H3190" s="18"/>
      <c r="I3190" s="26"/>
      <c r="J3190" s="19"/>
      <c r="K3190" s="18"/>
      <c r="L3190" s="18"/>
      <c r="M3190" s="18"/>
      <c r="N3190" s="18"/>
      <c r="P3190" s="18"/>
      <c r="R3190" s="18"/>
      <c r="S3190" s="18"/>
    </row>
    <row r="3191" spans="5:19" x14ac:dyDescent="0.25">
      <c r="E3191" s="16"/>
      <c r="F3191" s="16"/>
      <c r="G3191" s="17"/>
      <c r="H3191" s="18"/>
      <c r="I3191" s="26"/>
      <c r="J3191" s="19"/>
      <c r="K3191" s="18"/>
      <c r="L3191" s="18"/>
      <c r="M3191" s="18"/>
      <c r="N3191" s="18"/>
      <c r="P3191" s="18"/>
      <c r="R3191" s="18"/>
      <c r="S3191" s="18"/>
    </row>
    <row r="3192" spans="5:19" x14ac:dyDescent="0.25">
      <c r="E3192" s="16"/>
      <c r="F3192" s="16"/>
      <c r="G3192" s="17"/>
      <c r="H3192" s="18"/>
      <c r="I3192" s="26"/>
      <c r="J3192" s="19"/>
      <c r="K3192" s="18"/>
      <c r="L3192" s="18"/>
      <c r="M3192" s="18"/>
      <c r="N3192" s="18"/>
      <c r="P3192" s="18"/>
      <c r="R3192" s="18"/>
      <c r="S3192" s="18"/>
    </row>
    <row r="3193" spans="5:19" x14ac:dyDescent="0.25">
      <c r="E3193" s="16"/>
      <c r="F3193" s="16"/>
      <c r="G3193" s="17"/>
      <c r="H3193" s="18"/>
      <c r="I3193" s="26"/>
      <c r="J3193" s="19"/>
      <c r="K3193" s="18"/>
      <c r="L3193" s="18"/>
      <c r="M3193" s="18"/>
      <c r="N3193" s="18"/>
      <c r="P3193" s="18"/>
      <c r="R3193" s="18"/>
      <c r="S3193" s="18"/>
    </row>
    <row r="3194" spans="5:19" x14ac:dyDescent="0.25">
      <c r="E3194" s="16"/>
      <c r="F3194" s="16"/>
      <c r="G3194" s="17"/>
      <c r="H3194" s="18"/>
      <c r="I3194" s="26"/>
      <c r="J3194" s="19"/>
      <c r="K3194" s="18"/>
      <c r="L3194" s="18"/>
      <c r="M3194" s="18"/>
      <c r="N3194" s="18"/>
      <c r="P3194" s="18"/>
      <c r="R3194" s="18"/>
      <c r="S3194" s="18"/>
    </row>
    <row r="3195" spans="5:19" x14ac:dyDescent="0.25">
      <c r="E3195" s="16"/>
      <c r="F3195" s="16"/>
      <c r="G3195" s="17"/>
      <c r="H3195" s="18"/>
      <c r="I3195" s="26"/>
      <c r="J3195" s="19"/>
      <c r="K3195" s="18"/>
      <c r="L3195" s="18"/>
      <c r="M3195" s="18"/>
      <c r="N3195" s="18"/>
      <c r="P3195" s="18"/>
      <c r="R3195" s="18"/>
      <c r="S3195" s="18"/>
    </row>
    <row r="3196" spans="5:19" x14ac:dyDescent="0.25">
      <c r="E3196" s="16"/>
      <c r="F3196" s="16"/>
      <c r="G3196" s="17"/>
      <c r="H3196" s="18"/>
      <c r="I3196" s="26"/>
      <c r="J3196" s="19"/>
      <c r="K3196" s="18"/>
      <c r="L3196" s="18"/>
      <c r="M3196" s="18"/>
      <c r="N3196" s="18"/>
      <c r="P3196" s="18"/>
      <c r="R3196" s="18"/>
      <c r="S3196" s="18"/>
    </row>
    <row r="3197" spans="5:19" x14ac:dyDescent="0.25">
      <c r="E3197" s="16"/>
      <c r="F3197" s="16"/>
      <c r="G3197" s="17"/>
      <c r="H3197" s="18"/>
      <c r="I3197" s="26"/>
      <c r="J3197" s="19"/>
      <c r="K3197" s="18"/>
      <c r="L3197" s="18"/>
      <c r="M3197" s="18"/>
      <c r="N3197" s="18"/>
      <c r="P3197" s="18"/>
      <c r="R3197" s="18"/>
      <c r="S3197" s="18"/>
    </row>
    <row r="3198" spans="5:19" x14ac:dyDescent="0.25">
      <c r="E3198" s="16"/>
      <c r="F3198" s="16"/>
      <c r="G3198" s="17"/>
      <c r="H3198" s="18"/>
      <c r="I3198" s="26"/>
      <c r="J3198" s="19"/>
      <c r="K3198" s="18"/>
      <c r="L3198" s="18"/>
      <c r="M3198" s="18"/>
      <c r="N3198" s="18"/>
      <c r="P3198" s="18"/>
      <c r="R3198" s="18"/>
      <c r="S3198" s="18"/>
    </row>
    <row r="3199" spans="5:19" x14ac:dyDescent="0.25">
      <c r="E3199" s="16"/>
      <c r="F3199" s="16"/>
      <c r="G3199" s="17"/>
      <c r="H3199" s="18"/>
      <c r="I3199" s="26"/>
      <c r="J3199" s="19"/>
      <c r="K3199" s="18"/>
      <c r="L3199" s="18"/>
      <c r="M3199" s="18"/>
      <c r="N3199" s="18"/>
      <c r="P3199" s="18"/>
      <c r="R3199" s="18"/>
      <c r="S3199" s="18"/>
    </row>
    <row r="3200" spans="5:19" x14ac:dyDescent="0.25">
      <c r="E3200" s="16"/>
      <c r="F3200" s="16"/>
      <c r="G3200" s="17"/>
      <c r="H3200" s="18"/>
      <c r="I3200" s="26"/>
      <c r="J3200" s="19"/>
      <c r="K3200" s="18"/>
      <c r="L3200" s="18"/>
      <c r="M3200" s="18"/>
      <c r="N3200" s="18"/>
      <c r="P3200" s="18"/>
      <c r="R3200" s="18"/>
      <c r="S3200" s="18"/>
    </row>
    <row r="3201" spans="5:19" x14ac:dyDescent="0.25">
      <c r="E3201" s="16"/>
      <c r="F3201" s="16"/>
      <c r="G3201" s="17"/>
      <c r="H3201" s="18"/>
      <c r="I3201" s="26"/>
      <c r="J3201" s="19"/>
      <c r="K3201" s="18"/>
      <c r="L3201" s="18"/>
      <c r="M3201" s="18"/>
      <c r="N3201" s="18"/>
      <c r="P3201" s="18"/>
      <c r="R3201" s="18"/>
      <c r="S3201" s="18"/>
    </row>
    <row r="3202" spans="5:19" x14ac:dyDescent="0.25">
      <c r="E3202" s="16"/>
      <c r="F3202" s="16"/>
      <c r="G3202" s="17"/>
      <c r="H3202" s="18"/>
      <c r="I3202" s="26"/>
      <c r="J3202" s="19"/>
      <c r="K3202" s="18"/>
      <c r="L3202" s="18"/>
      <c r="M3202" s="18"/>
      <c r="N3202" s="18"/>
      <c r="P3202" s="18"/>
      <c r="R3202" s="18"/>
      <c r="S3202" s="18"/>
    </row>
    <row r="3203" spans="5:19" x14ac:dyDescent="0.25">
      <c r="E3203" s="16"/>
      <c r="F3203" s="16"/>
      <c r="G3203" s="17"/>
      <c r="H3203" s="18"/>
      <c r="I3203" s="26"/>
      <c r="J3203" s="19"/>
      <c r="K3203" s="18"/>
      <c r="L3203" s="18"/>
      <c r="M3203" s="18"/>
      <c r="N3203" s="18"/>
      <c r="P3203" s="18"/>
      <c r="R3203" s="18"/>
      <c r="S3203" s="18"/>
    </row>
    <row r="3204" spans="5:19" x14ac:dyDescent="0.25">
      <c r="E3204" s="16"/>
      <c r="F3204" s="16"/>
      <c r="G3204" s="17"/>
      <c r="H3204" s="18"/>
      <c r="I3204" s="26"/>
      <c r="J3204" s="19"/>
      <c r="K3204" s="18"/>
      <c r="L3204" s="18"/>
      <c r="M3204" s="18"/>
      <c r="N3204" s="18"/>
      <c r="P3204" s="18"/>
      <c r="R3204" s="18"/>
      <c r="S3204" s="18"/>
    </row>
    <row r="3205" spans="5:19" x14ac:dyDescent="0.25">
      <c r="E3205" s="16"/>
      <c r="F3205" s="16"/>
      <c r="G3205" s="17"/>
      <c r="H3205" s="18"/>
      <c r="I3205" s="26"/>
      <c r="J3205" s="19"/>
      <c r="K3205" s="18"/>
      <c r="L3205" s="18"/>
      <c r="M3205" s="18"/>
      <c r="N3205" s="18"/>
      <c r="P3205" s="18"/>
      <c r="R3205" s="18"/>
      <c r="S3205" s="18"/>
    </row>
    <row r="3206" spans="5:19" x14ac:dyDescent="0.25">
      <c r="E3206" s="16"/>
      <c r="F3206" s="16"/>
      <c r="G3206" s="17"/>
      <c r="H3206" s="18"/>
      <c r="I3206" s="26"/>
      <c r="J3206" s="19"/>
      <c r="K3206" s="18"/>
      <c r="L3206" s="18"/>
      <c r="M3206" s="18"/>
      <c r="N3206" s="18"/>
      <c r="P3206" s="18"/>
      <c r="R3206" s="18"/>
      <c r="S3206" s="18"/>
    </row>
    <row r="3207" spans="5:19" x14ac:dyDescent="0.25">
      <c r="E3207" s="16"/>
      <c r="F3207" s="16"/>
      <c r="G3207" s="17"/>
      <c r="H3207" s="18"/>
      <c r="I3207" s="26"/>
      <c r="J3207" s="19"/>
      <c r="K3207" s="18"/>
      <c r="L3207" s="18"/>
      <c r="M3207" s="18"/>
      <c r="N3207" s="18"/>
      <c r="P3207" s="18"/>
      <c r="R3207" s="18"/>
      <c r="S3207" s="18"/>
    </row>
    <row r="3208" spans="5:19" x14ac:dyDescent="0.25">
      <c r="E3208" s="16"/>
      <c r="F3208" s="16"/>
      <c r="G3208" s="17"/>
      <c r="H3208" s="18"/>
      <c r="I3208" s="26"/>
      <c r="J3208" s="19"/>
      <c r="K3208" s="18"/>
      <c r="L3208" s="18"/>
      <c r="M3208" s="18"/>
      <c r="N3208" s="18"/>
      <c r="P3208" s="18"/>
      <c r="R3208" s="18"/>
      <c r="S3208" s="18"/>
    </row>
    <row r="3209" spans="5:19" x14ac:dyDescent="0.25">
      <c r="E3209" s="16"/>
      <c r="F3209" s="16"/>
      <c r="G3209" s="17"/>
      <c r="H3209" s="18"/>
      <c r="I3209" s="26"/>
      <c r="J3209" s="19"/>
      <c r="K3209" s="18"/>
      <c r="L3209" s="18"/>
      <c r="M3209" s="18"/>
      <c r="N3209" s="18"/>
      <c r="P3209" s="18"/>
      <c r="R3209" s="18"/>
      <c r="S3209" s="18"/>
    </row>
    <row r="3210" spans="5:19" x14ac:dyDescent="0.25">
      <c r="E3210" s="16"/>
      <c r="F3210" s="16"/>
      <c r="G3210" s="17"/>
      <c r="H3210" s="18"/>
      <c r="I3210" s="26"/>
      <c r="J3210" s="19"/>
      <c r="K3210" s="18"/>
      <c r="L3210" s="18"/>
      <c r="M3210" s="18"/>
      <c r="N3210" s="18"/>
      <c r="P3210" s="18"/>
      <c r="R3210" s="18"/>
      <c r="S3210" s="18"/>
    </row>
    <row r="3211" spans="5:19" x14ac:dyDescent="0.25">
      <c r="E3211" s="16"/>
      <c r="F3211" s="16"/>
      <c r="G3211" s="17"/>
      <c r="H3211" s="18"/>
      <c r="I3211" s="26"/>
      <c r="J3211" s="19"/>
      <c r="K3211" s="18"/>
      <c r="L3211" s="18"/>
      <c r="M3211" s="18"/>
      <c r="N3211" s="18"/>
      <c r="P3211" s="18"/>
      <c r="R3211" s="18"/>
      <c r="S3211" s="18"/>
    </row>
    <row r="3212" spans="5:19" x14ac:dyDescent="0.25">
      <c r="E3212" s="16"/>
      <c r="F3212" s="16"/>
      <c r="G3212" s="17"/>
      <c r="H3212" s="18"/>
      <c r="I3212" s="26"/>
      <c r="J3212" s="19"/>
      <c r="K3212" s="18"/>
      <c r="L3212" s="18"/>
      <c r="M3212" s="18"/>
      <c r="N3212" s="18"/>
      <c r="P3212" s="18"/>
      <c r="R3212" s="18"/>
      <c r="S3212" s="18"/>
    </row>
    <row r="3213" spans="5:19" x14ac:dyDescent="0.25">
      <c r="E3213" s="16"/>
      <c r="F3213" s="16"/>
      <c r="G3213" s="17"/>
      <c r="H3213" s="18"/>
      <c r="I3213" s="26"/>
      <c r="J3213" s="19"/>
      <c r="K3213" s="18"/>
      <c r="L3213" s="18"/>
      <c r="M3213" s="18"/>
      <c r="N3213" s="18"/>
      <c r="P3213" s="18"/>
      <c r="R3213" s="18"/>
      <c r="S3213" s="18"/>
    </row>
    <row r="3214" spans="5:19" x14ac:dyDescent="0.25">
      <c r="E3214" s="16"/>
      <c r="F3214" s="16"/>
      <c r="G3214" s="17"/>
      <c r="H3214" s="18"/>
      <c r="I3214" s="26"/>
      <c r="J3214" s="19"/>
      <c r="K3214" s="18"/>
      <c r="L3214" s="18"/>
      <c r="M3214" s="18"/>
      <c r="N3214" s="18"/>
      <c r="P3214" s="18"/>
      <c r="R3214" s="18"/>
      <c r="S3214" s="18"/>
    </row>
    <row r="3215" spans="5:19" x14ac:dyDescent="0.25">
      <c r="E3215" s="16"/>
      <c r="F3215" s="16"/>
      <c r="G3215" s="17"/>
      <c r="H3215" s="18"/>
      <c r="I3215" s="26"/>
      <c r="J3215" s="19"/>
      <c r="K3215" s="18"/>
      <c r="L3215" s="18"/>
      <c r="M3215" s="18"/>
      <c r="N3215" s="18"/>
      <c r="P3215" s="18"/>
      <c r="R3215" s="18"/>
      <c r="S3215" s="18"/>
    </row>
    <row r="3216" spans="5:19" x14ac:dyDescent="0.25">
      <c r="E3216" s="16"/>
      <c r="F3216" s="16"/>
      <c r="G3216" s="17"/>
      <c r="H3216" s="18"/>
      <c r="I3216" s="26"/>
      <c r="J3216" s="19"/>
      <c r="K3216" s="18"/>
      <c r="L3216" s="18"/>
      <c r="M3216" s="18"/>
      <c r="N3216" s="18"/>
      <c r="P3216" s="18"/>
      <c r="R3216" s="18"/>
      <c r="S3216" s="18"/>
    </row>
    <row r="3217" spans="5:19" x14ac:dyDescent="0.25">
      <c r="E3217" s="16"/>
      <c r="F3217" s="16"/>
      <c r="G3217" s="17"/>
      <c r="H3217" s="18"/>
      <c r="I3217" s="26"/>
      <c r="J3217" s="19"/>
      <c r="K3217" s="18"/>
      <c r="L3217" s="18"/>
      <c r="M3217" s="18"/>
      <c r="N3217" s="18"/>
      <c r="P3217" s="18"/>
      <c r="R3217" s="18"/>
      <c r="S3217" s="18"/>
    </row>
    <row r="3218" spans="5:19" x14ac:dyDescent="0.25">
      <c r="E3218" s="16"/>
      <c r="F3218" s="16"/>
      <c r="G3218" s="17"/>
      <c r="H3218" s="18"/>
      <c r="I3218" s="26"/>
      <c r="J3218" s="19"/>
      <c r="K3218" s="18"/>
      <c r="L3218" s="18"/>
      <c r="M3218" s="18"/>
      <c r="N3218" s="18"/>
      <c r="P3218" s="18"/>
      <c r="R3218" s="18"/>
      <c r="S3218" s="18"/>
    </row>
    <row r="3219" spans="5:19" x14ac:dyDescent="0.25">
      <c r="E3219" s="16"/>
      <c r="F3219" s="16"/>
      <c r="G3219" s="17"/>
      <c r="H3219" s="18"/>
      <c r="I3219" s="26"/>
      <c r="J3219" s="19"/>
      <c r="K3219" s="18"/>
      <c r="L3219" s="18"/>
      <c r="M3219" s="18"/>
      <c r="N3219" s="18"/>
      <c r="P3219" s="18"/>
      <c r="R3219" s="18"/>
      <c r="S3219" s="18"/>
    </row>
    <row r="3220" spans="5:19" x14ac:dyDescent="0.25">
      <c r="E3220" s="16"/>
      <c r="F3220" s="16"/>
      <c r="G3220" s="17"/>
      <c r="H3220" s="18"/>
      <c r="I3220" s="26"/>
      <c r="J3220" s="19"/>
      <c r="K3220" s="18"/>
      <c r="L3220" s="18"/>
      <c r="M3220" s="18"/>
      <c r="N3220" s="18"/>
      <c r="P3220" s="18"/>
      <c r="R3220" s="18"/>
      <c r="S3220" s="18"/>
    </row>
    <row r="3221" spans="5:19" x14ac:dyDescent="0.25">
      <c r="E3221" s="16"/>
      <c r="F3221" s="16"/>
      <c r="G3221" s="17"/>
      <c r="H3221" s="18"/>
      <c r="I3221" s="26"/>
      <c r="J3221" s="19"/>
      <c r="K3221" s="18"/>
      <c r="L3221" s="18"/>
      <c r="M3221" s="18"/>
      <c r="N3221" s="18"/>
      <c r="P3221" s="18"/>
      <c r="R3221" s="18"/>
      <c r="S3221" s="18"/>
    </row>
    <row r="3222" spans="5:19" x14ac:dyDescent="0.25">
      <c r="E3222" s="16"/>
      <c r="F3222" s="16"/>
      <c r="G3222" s="17"/>
      <c r="H3222" s="18"/>
      <c r="I3222" s="26"/>
      <c r="J3222" s="19"/>
      <c r="K3222" s="18"/>
      <c r="L3222" s="18"/>
      <c r="M3222" s="18"/>
      <c r="N3222" s="18"/>
      <c r="P3222" s="18"/>
      <c r="R3222" s="18"/>
      <c r="S3222" s="18"/>
    </row>
    <row r="3223" spans="5:19" x14ac:dyDescent="0.25">
      <c r="E3223" s="16"/>
      <c r="F3223" s="16"/>
      <c r="G3223" s="17"/>
      <c r="H3223" s="18"/>
      <c r="I3223" s="26"/>
      <c r="J3223" s="19"/>
      <c r="K3223" s="18"/>
      <c r="L3223" s="18"/>
      <c r="M3223" s="18"/>
      <c r="N3223" s="18"/>
      <c r="P3223" s="18"/>
      <c r="R3223" s="18"/>
      <c r="S3223" s="18"/>
    </row>
    <row r="3224" spans="5:19" x14ac:dyDescent="0.25">
      <c r="E3224" s="16"/>
      <c r="F3224" s="16"/>
      <c r="G3224" s="17"/>
      <c r="H3224" s="18"/>
      <c r="I3224" s="26"/>
      <c r="J3224" s="19"/>
      <c r="K3224" s="18"/>
      <c r="L3224" s="18"/>
      <c r="M3224" s="18"/>
      <c r="N3224" s="18"/>
      <c r="P3224" s="18"/>
      <c r="R3224" s="18"/>
      <c r="S3224" s="18"/>
    </row>
    <row r="3225" spans="5:19" x14ac:dyDescent="0.25">
      <c r="E3225" s="16"/>
      <c r="F3225" s="16"/>
      <c r="G3225" s="17"/>
      <c r="H3225" s="18"/>
      <c r="I3225" s="26"/>
      <c r="J3225" s="19"/>
      <c r="K3225" s="18"/>
      <c r="L3225" s="18"/>
      <c r="M3225" s="18"/>
      <c r="N3225" s="18"/>
      <c r="P3225" s="18"/>
      <c r="R3225" s="18"/>
      <c r="S3225" s="18"/>
    </row>
    <row r="3226" spans="5:19" x14ac:dyDescent="0.25">
      <c r="E3226" s="16"/>
      <c r="F3226" s="16"/>
      <c r="G3226" s="17"/>
      <c r="H3226" s="18"/>
      <c r="I3226" s="26"/>
      <c r="J3226" s="19"/>
      <c r="K3226" s="18"/>
      <c r="L3226" s="18"/>
      <c r="M3226" s="18"/>
      <c r="N3226" s="18"/>
      <c r="P3226" s="18"/>
      <c r="R3226" s="18"/>
      <c r="S3226" s="18"/>
    </row>
    <row r="3227" spans="5:19" x14ac:dyDescent="0.25">
      <c r="E3227" s="16"/>
      <c r="F3227" s="16"/>
      <c r="G3227" s="17"/>
      <c r="H3227" s="18"/>
      <c r="I3227" s="26"/>
      <c r="J3227" s="19"/>
      <c r="K3227" s="18"/>
      <c r="L3227" s="18"/>
      <c r="M3227" s="18"/>
      <c r="N3227" s="18"/>
      <c r="P3227" s="18"/>
      <c r="R3227" s="18"/>
      <c r="S3227" s="18"/>
    </row>
    <row r="3228" spans="5:19" x14ac:dyDescent="0.25">
      <c r="E3228" s="16"/>
      <c r="F3228" s="16"/>
      <c r="G3228" s="17"/>
      <c r="H3228" s="18"/>
      <c r="I3228" s="26"/>
      <c r="J3228" s="19"/>
      <c r="K3228" s="18"/>
      <c r="L3228" s="18"/>
      <c r="M3228" s="18"/>
      <c r="N3228" s="18"/>
      <c r="P3228" s="18"/>
      <c r="R3228" s="18"/>
      <c r="S3228" s="18"/>
    </row>
    <row r="3229" spans="5:19" x14ac:dyDescent="0.25">
      <c r="E3229" s="16"/>
      <c r="F3229" s="16"/>
      <c r="G3229" s="17"/>
      <c r="H3229" s="18"/>
      <c r="I3229" s="26"/>
      <c r="J3229" s="19"/>
      <c r="K3229" s="18"/>
      <c r="L3229" s="18"/>
      <c r="M3229" s="18"/>
      <c r="N3229" s="18"/>
      <c r="P3229" s="18"/>
      <c r="R3229" s="18"/>
      <c r="S3229" s="18"/>
    </row>
    <row r="3230" spans="5:19" x14ac:dyDescent="0.25">
      <c r="E3230" s="16"/>
      <c r="F3230" s="16"/>
      <c r="G3230" s="17"/>
      <c r="H3230" s="18"/>
      <c r="I3230" s="26"/>
      <c r="J3230" s="19"/>
      <c r="K3230" s="18"/>
      <c r="L3230" s="18"/>
      <c r="M3230" s="18"/>
      <c r="N3230" s="18"/>
      <c r="S3230" s="18"/>
    </row>
    <row r="3231" spans="5:19" x14ac:dyDescent="0.25">
      <c r="E3231" s="16"/>
      <c r="F3231" s="16"/>
      <c r="G3231" s="17"/>
      <c r="H3231" s="18"/>
      <c r="I3231" s="26"/>
      <c r="J3231" s="19"/>
      <c r="K3231" s="18"/>
      <c r="L3231" s="18"/>
      <c r="M3231" s="18"/>
      <c r="N3231" s="18"/>
      <c r="S3231" s="18"/>
    </row>
    <row r="3232" spans="5:19" x14ac:dyDescent="0.25">
      <c r="E3232" s="16"/>
      <c r="F3232" s="16"/>
      <c r="G3232" s="17"/>
      <c r="H3232" s="18"/>
      <c r="I3232" s="26"/>
      <c r="J3232" s="19"/>
      <c r="K3232" s="18"/>
      <c r="L3232" s="18"/>
      <c r="M3232" s="18"/>
      <c r="N3232" s="18"/>
      <c r="S3232" s="18"/>
    </row>
    <row r="3233" spans="5:19" x14ac:dyDescent="0.25">
      <c r="E3233" s="16"/>
      <c r="F3233" s="16"/>
      <c r="G3233" s="17"/>
      <c r="H3233" s="18"/>
      <c r="I3233" s="26"/>
      <c r="J3233" s="19"/>
      <c r="K3233" s="18"/>
      <c r="L3233" s="18"/>
      <c r="M3233" s="18"/>
      <c r="N3233" s="18"/>
      <c r="S3233" s="18"/>
    </row>
    <row r="3234" spans="5:19" x14ac:dyDescent="0.25">
      <c r="E3234" s="16"/>
      <c r="F3234" s="16"/>
      <c r="G3234" s="17"/>
      <c r="H3234" s="18"/>
      <c r="I3234" s="26"/>
      <c r="J3234" s="19"/>
      <c r="K3234" s="18"/>
      <c r="L3234" s="18"/>
      <c r="M3234" s="18"/>
      <c r="N3234" s="18"/>
      <c r="S3234" s="18"/>
    </row>
    <row r="3235" spans="5:19" x14ac:dyDescent="0.25">
      <c r="E3235" s="16"/>
      <c r="F3235" s="16"/>
      <c r="G3235" s="17"/>
      <c r="H3235" s="18"/>
      <c r="I3235" s="26"/>
      <c r="J3235" s="19"/>
      <c r="K3235" s="18"/>
      <c r="L3235" s="18"/>
      <c r="M3235" s="18"/>
      <c r="N3235" s="18"/>
      <c r="S3235" s="18"/>
    </row>
    <row r="3236" spans="5:19" x14ac:dyDescent="0.25">
      <c r="E3236" s="16"/>
      <c r="F3236" s="16"/>
      <c r="G3236" s="17"/>
      <c r="H3236" s="18"/>
      <c r="I3236" s="26"/>
      <c r="J3236" s="19"/>
      <c r="K3236" s="18"/>
      <c r="L3236" s="18"/>
      <c r="M3236" s="18"/>
      <c r="N3236" s="18"/>
      <c r="S3236" s="18"/>
    </row>
    <row r="3237" spans="5:19" x14ac:dyDescent="0.25">
      <c r="E3237" s="16"/>
      <c r="F3237" s="16"/>
      <c r="G3237" s="17"/>
      <c r="H3237" s="18"/>
      <c r="I3237" s="26"/>
      <c r="J3237" s="19"/>
      <c r="K3237" s="18"/>
      <c r="L3237" s="18"/>
      <c r="M3237" s="18"/>
      <c r="N3237" s="18"/>
      <c r="S3237" s="18"/>
    </row>
    <row r="3238" spans="5:19" x14ac:dyDescent="0.25">
      <c r="E3238" s="16"/>
      <c r="F3238" s="16"/>
      <c r="G3238" s="17"/>
      <c r="H3238" s="18"/>
      <c r="I3238" s="26"/>
      <c r="J3238" s="19"/>
      <c r="K3238" s="18"/>
      <c r="L3238" s="18"/>
      <c r="M3238" s="18"/>
      <c r="N3238" s="18"/>
      <c r="S3238" s="18"/>
    </row>
    <row r="3239" spans="5:19" x14ac:dyDescent="0.25">
      <c r="E3239" s="16"/>
      <c r="F3239" s="16"/>
      <c r="G3239" s="17"/>
      <c r="H3239" s="18"/>
      <c r="I3239" s="26"/>
      <c r="J3239" s="19"/>
      <c r="K3239" s="18"/>
      <c r="L3239" s="18"/>
      <c r="M3239" s="18"/>
      <c r="N3239" s="18"/>
      <c r="S3239" s="18"/>
    </row>
    <row r="3240" spans="5:19" x14ac:dyDescent="0.25">
      <c r="E3240" s="16"/>
      <c r="F3240" s="16"/>
      <c r="G3240" s="17"/>
      <c r="H3240" s="18"/>
      <c r="I3240" s="26"/>
      <c r="J3240" s="19"/>
      <c r="K3240" s="18"/>
      <c r="L3240" s="18"/>
      <c r="M3240" s="18"/>
      <c r="N3240" s="18"/>
      <c r="S3240" s="18"/>
    </row>
    <row r="3241" spans="5:19" x14ac:dyDescent="0.25">
      <c r="E3241" s="16"/>
      <c r="F3241" s="16"/>
      <c r="G3241" s="17"/>
      <c r="H3241" s="18"/>
      <c r="I3241" s="26"/>
      <c r="J3241" s="19"/>
      <c r="K3241" s="18"/>
      <c r="L3241" s="18"/>
      <c r="M3241" s="18"/>
      <c r="N3241" s="18"/>
      <c r="S3241" s="18"/>
    </row>
    <row r="3242" spans="5:19" x14ac:dyDescent="0.25">
      <c r="E3242" s="16"/>
      <c r="F3242" s="16"/>
      <c r="G3242" s="17"/>
      <c r="H3242" s="18"/>
      <c r="I3242" s="26"/>
      <c r="J3242" s="19"/>
      <c r="K3242" s="18"/>
      <c r="L3242" s="18"/>
      <c r="M3242" s="18"/>
      <c r="N3242" s="18"/>
      <c r="S3242" s="18"/>
    </row>
    <row r="3243" spans="5:19" x14ac:dyDescent="0.25">
      <c r="E3243" s="16"/>
      <c r="F3243" s="16"/>
      <c r="G3243" s="17"/>
      <c r="H3243" s="18"/>
      <c r="I3243" s="26"/>
      <c r="J3243" s="19"/>
      <c r="K3243" s="18"/>
      <c r="L3243" s="18"/>
      <c r="M3243" s="18"/>
      <c r="N3243" s="18"/>
      <c r="S3243" s="18"/>
    </row>
    <row r="3244" spans="5:19" x14ac:dyDescent="0.25">
      <c r="E3244" s="16"/>
      <c r="F3244" s="16"/>
      <c r="G3244" s="17"/>
      <c r="H3244" s="18"/>
      <c r="I3244" s="26"/>
      <c r="J3244" s="19"/>
      <c r="K3244" s="18"/>
      <c r="L3244" s="18"/>
      <c r="M3244" s="18"/>
      <c r="N3244" s="18"/>
      <c r="S3244" s="18"/>
    </row>
    <row r="3245" spans="5:19" x14ac:dyDescent="0.25">
      <c r="E3245" s="16"/>
      <c r="F3245" s="16"/>
      <c r="G3245" s="17"/>
      <c r="H3245" s="18"/>
      <c r="I3245" s="26"/>
      <c r="J3245" s="19"/>
      <c r="K3245" s="18"/>
      <c r="L3245" s="18"/>
      <c r="M3245" s="18"/>
      <c r="N3245" s="18"/>
      <c r="S3245" s="18"/>
    </row>
    <row r="3246" spans="5:19" x14ac:dyDescent="0.25">
      <c r="E3246" s="16"/>
      <c r="F3246" s="16"/>
      <c r="G3246" s="17"/>
      <c r="H3246" s="18"/>
      <c r="I3246" s="26"/>
      <c r="J3246" s="19"/>
      <c r="K3246" s="18"/>
      <c r="L3246" s="18"/>
      <c r="M3246" s="18"/>
      <c r="N3246" s="18"/>
      <c r="S3246" s="18"/>
    </row>
    <row r="3247" spans="5:19" x14ac:dyDescent="0.25">
      <c r="E3247" s="16"/>
      <c r="F3247" s="16"/>
      <c r="G3247" s="17"/>
      <c r="H3247" s="18"/>
      <c r="I3247" s="26"/>
      <c r="J3247" s="19"/>
      <c r="K3247" s="18"/>
      <c r="L3247" s="18"/>
      <c r="M3247" s="18"/>
      <c r="N3247" s="18"/>
      <c r="S3247" s="18"/>
    </row>
    <row r="3248" spans="5:19" x14ac:dyDescent="0.25">
      <c r="E3248" s="16"/>
      <c r="F3248" s="16"/>
      <c r="G3248" s="17"/>
      <c r="H3248" s="18"/>
      <c r="I3248" s="26"/>
      <c r="J3248" s="19"/>
      <c r="K3248" s="18"/>
      <c r="L3248" s="18"/>
      <c r="M3248" s="18"/>
      <c r="N3248" s="18"/>
      <c r="S3248" s="18"/>
    </row>
    <row r="3249" spans="5:19" x14ac:dyDescent="0.25">
      <c r="E3249" s="16"/>
      <c r="F3249" s="16"/>
      <c r="G3249" s="17"/>
      <c r="H3249" s="18"/>
      <c r="I3249" s="26"/>
      <c r="J3249" s="19"/>
      <c r="K3249" s="18"/>
      <c r="L3249" s="18"/>
      <c r="M3249" s="18"/>
      <c r="N3249" s="18"/>
      <c r="S3249" s="18"/>
    </row>
    <row r="3250" spans="5:19" x14ac:dyDescent="0.25">
      <c r="E3250" s="16"/>
      <c r="F3250" s="16"/>
      <c r="G3250" s="17"/>
      <c r="H3250" s="18"/>
      <c r="I3250" s="26"/>
      <c r="J3250" s="19"/>
      <c r="K3250" s="18"/>
      <c r="L3250" s="18"/>
      <c r="M3250" s="18"/>
      <c r="N3250" s="18"/>
      <c r="S3250" s="18"/>
    </row>
    <row r="3251" spans="5:19" x14ac:dyDescent="0.25">
      <c r="E3251" s="16"/>
      <c r="F3251" s="16"/>
      <c r="G3251" s="17"/>
      <c r="H3251" s="18"/>
      <c r="I3251" s="26"/>
      <c r="J3251" s="19"/>
      <c r="K3251" s="18"/>
      <c r="L3251" s="18"/>
      <c r="M3251" s="18"/>
      <c r="N3251" s="18"/>
      <c r="S3251" s="18"/>
    </row>
    <row r="3252" spans="5:19" x14ac:dyDescent="0.25">
      <c r="E3252" s="16"/>
      <c r="F3252" s="16"/>
      <c r="G3252" s="17"/>
      <c r="H3252" s="18"/>
      <c r="I3252" s="26"/>
      <c r="J3252" s="19"/>
      <c r="K3252" s="18"/>
      <c r="L3252" s="18"/>
      <c r="M3252" s="18"/>
      <c r="N3252" s="18"/>
      <c r="S3252" s="18"/>
    </row>
    <row r="3253" spans="5:19" x14ac:dyDescent="0.25">
      <c r="E3253" s="16"/>
      <c r="F3253" s="16"/>
      <c r="G3253" s="17"/>
      <c r="H3253" s="18"/>
      <c r="I3253" s="26"/>
      <c r="J3253" s="19"/>
      <c r="K3253" s="18"/>
      <c r="L3253" s="18"/>
      <c r="M3253" s="18"/>
      <c r="N3253" s="18"/>
      <c r="S3253" s="18"/>
    </row>
    <row r="3254" spans="5:19" x14ac:dyDescent="0.25">
      <c r="E3254" s="16"/>
      <c r="F3254" s="16"/>
      <c r="G3254" s="17"/>
      <c r="H3254" s="18"/>
      <c r="I3254" s="26"/>
      <c r="J3254" s="19"/>
      <c r="K3254" s="18"/>
      <c r="L3254" s="18"/>
      <c r="M3254" s="18"/>
      <c r="N3254" s="18"/>
      <c r="S3254" s="18"/>
    </row>
    <row r="3255" spans="5:19" x14ac:dyDescent="0.25">
      <c r="E3255" s="16"/>
      <c r="F3255" s="16"/>
      <c r="G3255" s="17"/>
      <c r="H3255" s="18"/>
      <c r="I3255" s="26"/>
      <c r="J3255" s="19"/>
      <c r="K3255" s="18"/>
      <c r="L3255" s="18"/>
      <c r="M3255" s="18"/>
      <c r="N3255" s="18"/>
      <c r="S3255" s="18"/>
    </row>
    <row r="3256" spans="5:19" x14ac:dyDescent="0.25">
      <c r="E3256" s="16"/>
      <c r="F3256" s="16"/>
      <c r="G3256" s="17"/>
      <c r="H3256" s="18"/>
      <c r="I3256" s="26"/>
      <c r="J3256" s="19"/>
      <c r="K3256" s="18"/>
      <c r="L3256" s="18"/>
      <c r="M3256" s="18"/>
      <c r="N3256" s="18"/>
      <c r="S3256" s="18"/>
    </row>
    <row r="3257" spans="5:19" x14ac:dyDescent="0.25">
      <c r="E3257" s="16"/>
      <c r="F3257" s="16"/>
      <c r="G3257" s="17"/>
      <c r="H3257" s="18"/>
      <c r="I3257" s="26"/>
      <c r="J3257" s="19"/>
      <c r="K3257" s="18"/>
      <c r="L3257" s="18"/>
      <c r="M3257" s="18"/>
      <c r="N3257" s="18"/>
      <c r="S3257" s="18"/>
    </row>
    <row r="3258" spans="5:19" x14ac:dyDescent="0.25">
      <c r="E3258" s="16"/>
      <c r="F3258" s="16"/>
      <c r="G3258" s="17"/>
      <c r="H3258" s="18"/>
      <c r="I3258" s="26"/>
      <c r="J3258" s="19"/>
      <c r="K3258" s="18"/>
      <c r="L3258" s="18"/>
      <c r="M3258" s="18"/>
      <c r="N3258" s="18"/>
      <c r="Q3258" s="18"/>
      <c r="S3258" s="18"/>
    </row>
    <row r="3259" spans="5:19" x14ac:dyDescent="0.25">
      <c r="E3259" s="16"/>
      <c r="F3259" s="16"/>
      <c r="G3259" s="17"/>
      <c r="H3259" s="18"/>
      <c r="I3259" s="26"/>
      <c r="J3259" s="19"/>
      <c r="K3259" s="18"/>
      <c r="L3259" s="18"/>
      <c r="M3259" s="18"/>
      <c r="N3259" s="18"/>
      <c r="S3259" s="18"/>
    </row>
    <row r="3260" spans="5:19" x14ac:dyDescent="0.25">
      <c r="E3260" s="16"/>
      <c r="F3260" s="16"/>
      <c r="G3260" s="17"/>
      <c r="H3260" s="18"/>
      <c r="I3260" s="26"/>
      <c r="J3260" s="19"/>
      <c r="K3260" s="18"/>
      <c r="L3260" s="18"/>
      <c r="M3260" s="18"/>
      <c r="N3260" s="18"/>
      <c r="S3260" s="18"/>
    </row>
    <row r="3261" spans="5:19" x14ac:dyDescent="0.25">
      <c r="E3261" s="16"/>
      <c r="F3261" s="16"/>
      <c r="G3261" s="17"/>
      <c r="H3261" s="18"/>
      <c r="I3261" s="26"/>
      <c r="J3261" s="19"/>
      <c r="K3261" s="18"/>
      <c r="L3261" s="18"/>
      <c r="M3261" s="18"/>
      <c r="N3261" s="18"/>
      <c r="S3261" s="18"/>
    </row>
    <row r="3262" spans="5:19" x14ac:dyDescent="0.25">
      <c r="E3262" s="16"/>
      <c r="F3262" s="16"/>
      <c r="G3262" s="17"/>
      <c r="H3262" s="18"/>
      <c r="I3262" s="26"/>
      <c r="J3262" s="19"/>
      <c r="K3262" s="18"/>
      <c r="L3262" s="18"/>
      <c r="M3262" s="18"/>
      <c r="N3262" s="18"/>
      <c r="S3262" s="18"/>
    </row>
    <row r="3263" spans="5:19" x14ac:dyDescent="0.25">
      <c r="E3263" s="16"/>
      <c r="F3263" s="16"/>
      <c r="G3263" s="17"/>
      <c r="H3263" s="18"/>
      <c r="I3263" s="26"/>
      <c r="J3263" s="19"/>
      <c r="K3263" s="18"/>
      <c r="L3263" s="18"/>
      <c r="M3263" s="18"/>
      <c r="N3263" s="18"/>
      <c r="S3263" s="18"/>
    </row>
    <row r="3264" spans="5:19" x14ac:dyDescent="0.25">
      <c r="E3264" s="16"/>
      <c r="F3264" s="16"/>
      <c r="G3264" s="17"/>
      <c r="H3264" s="18"/>
      <c r="I3264" s="26"/>
      <c r="J3264" s="19"/>
      <c r="K3264" s="18"/>
      <c r="L3264" s="18"/>
      <c r="M3264" s="18"/>
      <c r="N3264" s="18"/>
      <c r="S3264" s="18"/>
    </row>
    <row r="3265" spans="5:19" x14ac:dyDescent="0.25">
      <c r="E3265" s="16"/>
      <c r="F3265" s="16"/>
      <c r="G3265" s="17"/>
      <c r="H3265" s="18"/>
      <c r="I3265" s="26"/>
      <c r="J3265" s="19"/>
      <c r="K3265" s="18"/>
      <c r="L3265" s="18"/>
      <c r="M3265" s="18"/>
      <c r="N3265" s="18"/>
      <c r="S3265" s="18"/>
    </row>
    <row r="3266" spans="5:19" x14ac:dyDescent="0.25">
      <c r="E3266" s="16"/>
      <c r="F3266" s="16"/>
      <c r="G3266" s="17"/>
      <c r="H3266" s="18"/>
      <c r="I3266" s="26"/>
      <c r="J3266" s="19"/>
      <c r="K3266" s="18"/>
      <c r="L3266" s="18"/>
      <c r="M3266" s="18"/>
      <c r="N3266" s="18"/>
      <c r="S3266" s="18"/>
    </row>
    <row r="3267" spans="5:19" x14ac:dyDescent="0.25">
      <c r="E3267" s="16"/>
      <c r="F3267" s="16"/>
      <c r="G3267" s="17"/>
      <c r="H3267" s="18"/>
      <c r="I3267" s="26"/>
      <c r="J3267" s="19"/>
      <c r="K3267" s="18"/>
      <c r="L3267" s="18"/>
      <c r="M3267" s="18"/>
      <c r="N3267" s="18"/>
      <c r="S3267" s="18"/>
    </row>
    <row r="3268" spans="5:19" x14ac:dyDescent="0.25">
      <c r="E3268" s="16"/>
      <c r="F3268" s="16"/>
      <c r="G3268" s="17"/>
      <c r="H3268" s="18"/>
      <c r="I3268" s="26"/>
      <c r="J3268" s="19"/>
      <c r="K3268" s="18"/>
      <c r="L3268" s="18"/>
      <c r="M3268" s="18"/>
      <c r="N3268" s="18"/>
      <c r="S3268" s="18"/>
    </row>
    <row r="3269" spans="5:19" x14ac:dyDescent="0.25">
      <c r="E3269" s="16"/>
      <c r="F3269" s="16"/>
      <c r="G3269" s="17"/>
      <c r="H3269" s="18"/>
      <c r="I3269" s="26"/>
      <c r="J3269" s="19"/>
      <c r="K3269" s="18"/>
      <c r="L3269" s="18"/>
      <c r="M3269" s="18"/>
      <c r="N3269" s="18"/>
      <c r="S3269" s="18"/>
    </row>
    <row r="3270" spans="5:19" x14ac:dyDescent="0.25">
      <c r="E3270" s="16"/>
      <c r="F3270" s="16"/>
      <c r="G3270" s="17"/>
      <c r="H3270" s="18"/>
      <c r="I3270" s="26"/>
      <c r="J3270" s="19"/>
      <c r="K3270" s="18"/>
      <c r="L3270" s="18"/>
      <c r="M3270" s="18"/>
      <c r="N3270" s="18"/>
      <c r="S3270" s="18"/>
    </row>
    <row r="3271" spans="5:19" x14ac:dyDescent="0.25">
      <c r="E3271" s="16"/>
      <c r="F3271" s="16"/>
      <c r="G3271" s="17"/>
      <c r="H3271" s="18"/>
      <c r="I3271" s="26"/>
      <c r="J3271" s="19"/>
      <c r="L3271" s="18"/>
      <c r="M3271" s="18"/>
      <c r="N3271" s="18"/>
      <c r="S3271" s="18"/>
    </row>
    <row r="3272" spans="5:19" x14ac:dyDescent="0.25">
      <c r="E3272" s="16"/>
      <c r="F3272" s="16"/>
      <c r="G3272" s="17"/>
      <c r="H3272" s="18"/>
      <c r="I3272" s="26"/>
      <c r="J3272" s="19"/>
      <c r="L3272" s="18"/>
      <c r="M3272" s="18"/>
      <c r="N3272" s="18"/>
      <c r="S3272" s="18"/>
    </row>
    <row r="3273" spans="5:19" x14ac:dyDescent="0.25">
      <c r="E3273" s="16"/>
      <c r="F3273" s="16"/>
      <c r="G3273" s="17"/>
      <c r="H3273" s="18"/>
      <c r="I3273" s="26"/>
      <c r="J3273" s="19"/>
      <c r="K3273" s="18"/>
      <c r="L3273" s="18"/>
      <c r="M3273" s="18"/>
      <c r="N3273" s="18"/>
      <c r="S3273" s="18"/>
    </row>
    <row r="3274" spans="5:19" x14ac:dyDescent="0.25">
      <c r="E3274" s="16"/>
      <c r="F3274" s="16"/>
      <c r="G3274" s="17"/>
      <c r="H3274" s="18"/>
      <c r="I3274" s="26"/>
      <c r="J3274" s="19"/>
      <c r="K3274" s="18"/>
      <c r="L3274" s="18"/>
      <c r="M3274" s="18"/>
      <c r="N3274" s="18"/>
      <c r="S3274" s="18"/>
    </row>
    <row r="3275" spans="5:19" x14ac:dyDescent="0.25">
      <c r="E3275" s="16"/>
      <c r="F3275" s="16"/>
      <c r="G3275" s="17"/>
      <c r="H3275" s="18"/>
      <c r="I3275" s="26"/>
      <c r="J3275" s="19"/>
      <c r="K3275" s="18"/>
      <c r="L3275" s="18"/>
      <c r="M3275" s="18"/>
      <c r="N3275" s="18"/>
      <c r="S3275" s="18"/>
    </row>
    <row r="3276" spans="5:19" x14ac:dyDescent="0.25">
      <c r="E3276" s="16"/>
      <c r="F3276" s="16"/>
      <c r="G3276" s="17"/>
      <c r="H3276" s="18"/>
      <c r="I3276" s="26"/>
      <c r="J3276" s="19"/>
      <c r="K3276" s="18"/>
      <c r="L3276" s="18"/>
      <c r="M3276" s="18"/>
      <c r="N3276" s="18"/>
      <c r="S3276" s="18"/>
    </row>
    <row r="3277" spans="5:19" x14ac:dyDescent="0.25">
      <c r="E3277" s="16"/>
      <c r="F3277" s="16"/>
      <c r="G3277" s="17"/>
      <c r="H3277" s="18"/>
      <c r="I3277" s="26"/>
      <c r="J3277" s="19"/>
      <c r="K3277" s="18"/>
      <c r="L3277" s="18"/>
      <c r="M3277" s="18"/>
      <c r="N3277" s="18"/>
      <c r="S3277" s="18"/>
    </row>
    <row r="3278" spans="5:19" x14ac:dyDescent="0.25">
      <c r="E3278" s="16"/>
      <c r="F3278" s="16"/>
      <c r="G3278" s="17"/>
      <c r="H3278" s="18"/>
      <c r="I3278" s="26"/>
      <c r="J3278" s="19"/>
      <c r="K3278" s="18"/>
      <c r="L3278" s="18"/>
      <c r="M3278" s="18"/>
      <c r="N3278" s="18"/>
      <c r="S3278" s="18"/>
    </row>
    <row r="3279" spans="5:19" x14ac:dyDescent="0.25">
      <c r="E3279" s="16"/>
      <c r="F3279" s="16"/>
      <c r="G3279" s="17"/>
      <c r="H3279" s="18"/>
      <c r="I3279" s="26"/>
      <c r="J3279" s="19"/>
      <c r="K3279" s="18"/>
      <c r="L3279" s="18"/>
      <c r="M3279" s="18"/>
      <c r="N3279" s="18"/>
      <c r="S3279" s="18"/>
    </row>
    <row r="3280" spans="5:19" x14ac:dyDescent="0.25">
      <c r="E3280" s="16"/>
      <c r="F3280" s="16"/>
      <c r="G3280" s="17"/>
      <c r="H3280" s="18"/>
      <c r="I3280" s="26"/>
      <c r="J3280" s="19"/>
      <c r="K3280" s="18"/>
      <c r="L3280" s="18"/>
      <c r="M3280" s="18"/>
      <c r="N3280" s="18"/>
      <c r="S3280" s="18"/>
    </row>
    <row r="3281" spans="5:19" x14ac:dyDescent="0.25">
      <c r="E3281" s="16"/>
      <c r="F3281" s="16"/>
      <c r="G3281" s="17"/>
      <c r="H3281" s="18"/>
      <c r="I3281" s="26"/>
      <c r="J3281" s="19"/>
      <c r="K3281" s="18"/>
      <c r="L3281" s="18"/>
      <c r="M3281" s="18"/>
      <c r="N3281" s="18"/>
      <c r="S3281" s="18"/>
    </row>
    <row r="3282" spans="5:19" x14ac:dyDescent="0.25">
      <c r="E3282" s="16"/>
      <c r="F3282" s="16"/>
      <c r="G3282" s="17"/>
      <c r="H3282" s="18"/>
      <c r="I3282" s="26"/>
      <c r="J3282" s="19"/>
      <c r="K3282" s="18"/>
      <c r="L3282" s="18"/>
      <c r="M3282" s="18"/>
      <c r="N3282" s="18"/>
      <c r="S3282" s="18"/>
    </row>
    <row r="3283" spans="5:19" x14ac:dyDescent="0.25">
      <c r="E3283" s="16"/>
      <c r="F3283" s="16"/>
      <c r="G3283" s="17"/>
      <c r="H3283" s="18"/>
      <c r="I3283" s="26"/>
      <c r="J3283" s="19"/>
      <c r="K3283" s="18"/>
      <c r="L3283" s="18"/>
      <c r="M3283" s="18"/>
      <c r="N3283" s="18"/>
      <c r="S3283" s="18"/>
    </row>
    <row r="3284" spans="5:19" x14ac:dyDescent="0.25">
      <c r="E3284" s="16"/>
      <c r="F3284" s="16"/>
      <c r="G3284" s="17"/>
      <c r="H3284" s="18"/>
      <c r="I3284" s="26"/>
      <c r="J3284" s="19"/>
      <c r="K3284" s="18"/>
      <c r="L3284" s="18"/>
      <c r="M3284" s="18"/>
      <c r="N3284" s="18"/>
      <c r="S3284" s="18"/>
    </row>
    <row r="3285" spans="5:19" x14ac:dyDescent="0.25">
      <c r="E3285" s="16"/>
      <c r="F3285" s="16"/>
      <c r="G3285" s="17"/>
      <c r="H3285" s="18"/>
      <c r="I3285" s="26"/>
      <c r="J3285" s="19"/>
      <c r="K3285" s="18"/>
      <c r="L3285" s="18"/>
      <c r="M3285" s="18"/>
      <c r="N3285" s="18"/>
      <c r="S3285" s="18"/>
    </row>
    <row r="3286" spans="5:19" x14ac:dyDescent="0.25">
      <c r="E3286" s="16"/>
      <c r="F3286" s="16"/>
      <c r="G3286" s="17"/>
      <c r="H3286" s="18"/>
      <c r="I3286" s="26"/>
      <c r="J3286" s="19"/>
      <c r="K3286" s="18"/>
      <c r="L3286" s="18"/>
      <c r="M3286" s="18"/>
      <c r="N3286" s="18"/>
      <c r="S3286" s="18"/>
    </row>
    <row r="3287" spans="5:19" x14ac:dyDescent="0.25">
      <c r="E3287" s="16"/>
      <c r="F3287" s="16"/>
      <c r="G3287" s="17"/>
      <c r="H3287" s="18"/>
      <c r="I3287" s="26"/>
      <c r="J3287" s="19"/>
      <c r="K3287" s="18"/>
      <c r="L3287" s="18"/>
      <c r="M3287" s="18"/>
      <c r="N3287" s="18"/>
      <c r="S3287" s="18"/>
    </row>
    <row r="3288" spans="5:19" x14ac:dyDescent="0.25">
      <c r="E3288" s="16"/>
      <c r="F3288" s="16"/>
      <c r="G3288" s="17"/>
      <c r="H3288" s="18"/>
      <c r="I3288" s="26"/>
      <c r="J3288" s="19"/>
      <c r="K3288" s="18"/>
      <c r="L3288" s="18"/>
      <c r="M3288" s="18"/>
      <c r="N3288" s="18"/>
      <c r="S3288" s="18"/>
    </row>
    <row r="3289" spans="5:19" x14ac:dyDescent="0.25">
      <c r="E3289" s="16"/>
      <c r="F3289" s="16"/>
      <c r="G3289" s="17"/>
      <c r="H3289" s="18"/>
      <c r="I3289" s="26"/>
      <c r="J3289" s="19"/>
      <c r="K3289" s="18"/>
      <c r="L3289" s="18"/>
      <c r="M3289" s="18"/>
      <c r="N3289" s="18"/>
      <c r="S3289" s="18"/>
    </row>
    <row r="3290" spans="5:19" x14ac:dyDescent="0.25">
      <c r="E3290" s="16"/>
      <c r="F3290" s="16"/>
      <c r="G3290" s="17"/>
      <c r="H3290" s="18"/>
      <c r="I3290" s="26"/>
      <c r="J3290" s="19"/>
      <c r="K3290" s="18"/>
      <c r="L3290" s="18"/>
      <c r="M3290" s="18"/>
      <c r="N3290" s="18"/>
      <c r="S3290" s="18"/>
    </row>
    <row r="3291" spans="5:19" x14ac:dyDescent="0.25">
      <c r="E3291" s="16"/>
      <c r="F3291" s="16"/>
      <c r="G3291" s="17"/>
      <c r="H3291" s="18"/>
      <c r="I3291" s="26"/>
      <c r="J3291" s="19"/>
      <c r="K3291" s="18"/>
      <c r="L3291" s="18"/>
      <c r="M3291" s="18"/>
      <c r="N3291" s="18"/>
      <c r="S3291" s="18"/>
    </row>
    <row r="3292" spans="5:19" x14ac:dyDescent="0.25">
      <c r="E3292" s="16"/>
      <c r="F3292" s="16"/>
      <c r="G3292" s="17"/>
      <c r="H3292" s="18"/>
      <c r="I3292" s="26"/>
      <c r="J3292" s="19"/>
      <c r="K3292" s="18"/>
      <c r="L3292" s="18"/>
      <c r="M3292" s="18"/>
      <c r="N3292" s="18"/>
      <c r="S3292" s="18"/>
    </row>
    <row r="3293" spans="5:19" x14ac:dyDescent="0.25">
      <c r="E3293" s="16"/>
      <c r="F3293" s="16"/>
      <c r="G3293" s="17"/>
      <c r="H3293" s="18"/>
      <c r="I3293" s="26"/>
      <c r="J3293" s="19"/>
      <c r="K3293" s="18"/>
      <c r="L3293" s="18"/>
      <c r="M3293" s="18"/>
      <c r="N3293" s="18"/>
      <c r="S3293" s="18"/>
    </row>
    <row r="3294" spans="5:19" x14ac:dyDescent="0.25">
      <c r="E3294" s="16"/>
      <c r="F3294" s="16"/>
      <c r="G3294" s="17"/>
      <c r="H3294" s="18"/>
      <c r="I3294" s="26"/>
      <c r="J3294" s="19"/>
      <c r="K3294" s="18"/>
      <c r="L3294" s="18"/>
      <c r="M3294" s="18"/>
      <c r="N3294" s="18"/>
      <c r="S3294" s="18"/>
    </row>
    <row r="3295" spans="5:19" x14ac:dyDescent="0.25">
      <c r="E3295" s="16"/>
      <c r="F3295" s="16"/>
      <c r="G3295" s="17"/>
      <c r="H3295" s="18"/>
      <c r="I3295" s="26"/>
      <c r="J3295" s="19"/>
      <c r="K3295" s="18"/>
      <c r="L3295" s="18"/>
      <c r="M3295" s="18"/>
      <c r="N3295" s="18"/>
      <c r="S3295" s="18"/>
    </row>
    <row r="3296" spans="5:19" x14ac:dyDescent="0.25">
      <c r="E3296" s="16"/>
      <c r="F3296" s="16"/>
      <c r="G3296" s="17"/>
      <c r="H3296" s="18"/>
      <c r="I3296" s="26"/>
      <c r="J3296" s="19"/>
      <c r="K3296" s="18"/>
      <c r="L3296" s="18"/>
      <c r="M3296" s="18"/>
      <c r="N3296" s="18"/>
      <c r="S3296" s="18"/>
    </row>
    <row r="3297" spans="5:19" x14ac:dyDescent="0.25">
      <c r="E3297" s="16"/>
      <c r="F3297" s="16"/>
      <c r="G3297" s="17"/>
      <c r="H3297" s="18"/>
      <c r="I3297" s="26"/>
      <c r="J3297" s="19"/>
      <c r="K3297" s="18"/>
      <c r="L3297" s="18"/>
      <c r="M3297" s="18"/>
      <c r="N3297" s="18"/>
      <c r="S3297" s="18"/>
    </row>
    <row r="3298" spans="5:19" x14ac:dyDescent="0.25">
      <c r="E3298" s="16"/>
      <c r="F3298" s="16"/>
      <c r="G3298" s="17"/>
      <c r="H3298" s="18"/>
      <c r="I3298" s="26"/>
      <c r="J3298" s="19"/>
      <c r="K3298" s="18"/>
      <c r="L3298" s="18"/>
      <c r="M3298" s="18"/>
      <c r="N3298" s="18"/>
      <c r="S3298" s="18"/>
    </row>
    <row r="3299" spans="5:19" x14ac:dyDescent="0.25">
      <c r="E3299" s="16"/>
      <c r="F3299" s="16"/>
      <c r="G3299" s="17"/>
      <c r="H3299" s="18"/>
      <c r="I3299" s="26"/>
      <c r="J3299" s="19"/>
      <c r="K3299" s="18"/>
      <c r="L3299" s="18"/>
      <c r="M3299" s="18"/>
      <c r="N3299" s="18"/>
      <c r="S3299" s="18"/>
    </row>
    <row r="3300" spans="5:19" x14ac:dyDescent="0.25">
      <c r="E3300" s="16"/>
      <c r="F3300" s="16"/>
      <c r="G3300" s="17"/>
      <c r="H3300" s="18"/>
      <c r="I3300" s="26"/>
      <c r="J3300" s="19"/>
      <c r="K3300" s="18"/>
      <c r="L3300" s="18"/>
      <c r="M3300" s="18"/>
      <c r="N3300" s="18"/>
      <c r="S3300" s="18"/>
    </row>
    <row r="3301" spans="5:19" x14ac:dyDescent="0.25">
      <c r="E3301" s="16"/>
      <c r="F3301" s="16"/>
      <c r="G3301" s="17"/>
      <c r="H3301" s="18"/>
      <c r="I3301" s="26"/>
      <c r="J3301" s="19"/>
      <c r="K3301" s="18"/>
      <c r="L3301" s="18"/>
      <c r="M3301" s="18"/>
      <c r="N3301" s="18"/>
      <c r="S3301" s="18"/>
    </row>
    <row r="3302" spans="5:19" x14ac:dyDescent="0.25">
      <c r="E3302" s="16"/>
      <c r="F3302" s="16"/>
      <c r="G3302" s="17"/>
      <c r="H3302" s="18"/>
      <c r="I3302" s="26"/>
      <c r="J3302" s="19"/>
      <c r="K3302" s="18"/>
      <c r="L3302" s="18"/>
      <c r="M3302" s="18"/>
      <c r="N3302" s="18"/>
      <c r="Q3302" s="18"/>
      <c r="S3302" s="18"/>
    </row>
    <row r="3303" spans="5:19" x14ac:dyDescent="0.25">
      <c r="E3303" s="16"/>
      <c r="F3303" s="16"/>
      <c r="G3303" s="17"/>
      <c r="H3303" s="18"/>
      <c r="I3303" s="26"/>
      <c r="J3303" s="19"/>
      <c r="K3303" s="18"/>
      <c r="L3303" s="18"/>
      <c r="M3303" s="18"/>
      <c r="N3303" s="18"/>
      <c r="S3303" s="18"/>
    </row>
    <row r="3304" spans="5:19" x14ac:dyDescent="0.25">
      <c r="E3304" s="16"/>
      <c r="F3304" s="16"/>
      <c r="G3304" s="17"/>
      <c r="H3304" s="18"/>
      <c r="I3304" s="26"/>
      <c r="J3304" s="19"/>
      <c r="K3304" s="18"/>
      <c r="L3304" s="18"/>
      <c r="M3304" s="18"/>
      <c r="N3304" s="18"/>
      <c r="S3304" s="18"/>
    </row>
    <row r="3305" spans="5:19" x14ac:dyDescent="0.25">
      <c r="E3305" s="16"/>
      <c r="F3305" s="16"/>
      <c r="G3305" s="17"/>
      <c r="H3305" s="18"/>
      <c r="I3305" s="26"/>
      <c r="J3305" s="19"/>
      <c r="K3305" s="18"/>
      <c r="L3305" s="18"/>
      <c r="M3305" s="18"/>
      <c r="N3305" s="18"/>
      <c r="S3305" s="18"/>
    </row>
    <row r="3306" spans="5:19" x14ac:dyDescent="0.25">
      <c r="E3306" s="16"/>
      <c r="F3306" s="16"/>
      <c r="G3306" s="17"/>
      <c r="H3306" s="18"/>
      <c r="I3306" s="26"/>
      <c r="J3306" s="19"/>
      <c r="K3306" s="18"/>
      <c r="L3306" s="18"/>
      <c r="M3306" s="18"/>
      <c r="N3306" s="18"/>
      <c r="S3306" s="18"/>
    </row>
    <row r="3307" spans="5:19" x14ac:dyDescent="0.25">
      <c r="E3307" s="16"/>
      <c r="F3307" s="16"/>
      <c r="G3307" s="17"/>
      <c r="H3307" s="18"/>
      <c r="I3307" s="26"/>
      <c r="J3307" s="19"/>
      <c r="K3307" s="18"/>
      <c r="L3307" s="18"/>
      <c r="M3307" s="18"/>
      <c r="N3307" s="18"/>
      <c r="S3307" s="18"/>
    </row>
    <row r="3308" spans="5:19" x14ac:dyDescent="0.25">
      <c r="E3308" s="16"/>
      <c r="F3308" s="16"/>
      <c r="G3308" s="17"/>
      <c r="H3308" s="18"/>
      <c r="I3308" s="26"/>
      <c r="J3308" s="19"/>
      <c r="K3308" s="18"/>
      <c r="L3308" s="18"/>
      <c r="M3308" s="18"/>
      <c r="N3308" s="18"/>
      <c r="S3308" s="18"/>
    </row>
    <row r="3309" spans="5:19" x14ac:dyDescent="0.25">
      <c r="E3309" s="16"/>
      <c r="F3309" s="16"/>
      <c r="G3309" s="17"/>
      <c r="H3309" s="18"/>
      <c r="I3309" s="26"/>
      <c r="J3309" s="19"/>
      <c r="K3309" s="18"/>
      <c r="L3309" s="18"/>
      <c r="M3309" s="18"/>
      <c r="N3309" s="18"/>
      <c r="S3309" s="18"/>
    </row>
    <row r="3310" spans="5:19" x14ac:dyDescent="0.25">
      <c r="E3310" s="16"/>
      <c r="F3310" s="16"/>
      <c r="G3310" s="17"/>
      <c r="H3310" s="18"/>
      <c r="I3310" s="26"/>
      <c r="J3310" s="19"/>
      <c r="K3310" s="18"/>
      <c r="L3310" s="18"/>
      <c r="M3310" s="18"/>
      <c r="N3310" s="18"/>
      <c r="S3310" s="18"/>
    </row>
    <row r="3311" spans="5:19" x14ac:dyDescent="0.25">
      <c r="E3311" s="16"/>
      <c r="F3311" s="16"/>
      <c r="G3311" s="17"/>
      <c r="H3311" s="18"/>
      <c r="I3311" s="26"/>
      <c r="J3311" s="19"/>
      <c r="K3311" s="18"/>
      <c r="L3311" s="18"/>
      <c r="M3311" s="18"/>
      <c r="N3311" s="18"/>
      <c r="S3311" s="18"/>
    </row>
    <row r="3312" spans="5:19" x14ac:dyDescent="0.25">
      <c r="E3312" s="16"/>
      <c r="F3312" s="16"/>
      <c r="G3312" s="17"/>
      <c r="H3312" s="18"/>
      <c r="I3312" s="26"/>
      <c r="J3312" s="19"/>
      <c r="K3312" s="18"/>
      <c r="L3312" s="18"/>
      <c r="M3312" s="18"/>
      <c r="N3312" s="18"/>
      <c r="S3312" s="18"/>
    </row>
    <row r="3313" spans="5:19" x14ac:dyDescent="0.25">
      <c r="E3313" s="16"/>
      <c r="F3313" s="16"/>
      <c r="G3313" s="17"/>
      <c r="H3313" s="18"/>
      <c r="I3313" s="26"/>
      <c r="J3313" s="19"/>
      <c r="K3313" s="18"/>
      <c r="L3313" s="18"/>
      <c r="M3313" s="18"/>
      <c r="N3313" s="18"/>
      <c r="S3313" s="18"/>
    </row>
    <row r="3314" spans="5:19" x14ac:dyDescent="0.25">
      <c r="E3314" s="16"/>
      <c r="F3314" s="16"/>
      <c r="G3314" s="17"/>
      <c r="H3314" s="18"/>
      <c r="I3314" s="26"/>
      <c r="J3314" s="19"/>
      <c r="K3314" s="18"/>
      <c r="L3314" s="18"/>
      <c r="M3314" s="18"/>
      <c r="N3314" s="18"/>
      <c r="S3314" s="18"/>
    </row>
    <row r="3315" spans="5:19" x14ac:dyDescent="0.25">
      <c r="E3315" s="16"/>
      <c r="F3315" s="16"/>
      <c r="G3315" s="17"/>
      <c r="H3315" s="18"/>
      <c r="I3315" s="26"/>
      <c r="J3315" s="19"/>
      <c r="K3315" s="18"/>
      <c r="L3315" s="18"/>
      <c r="M3315" s="18"/>
      <c r="N3315" s="18"/>
      <c r="S3315" s="18"/>
    </row>
    <row r="3316" spans="5:19" x14ac:dyDescent="0.25">
      <c r="E3316" s="16"/>
      <c r="F3316" s="16"/>
      <c r="G3316" s="17"/>
      <c r="H3316" s="18"/>
      <c r="I3316" s="26"/>
      <c r="J3316" s="19"/>
      <c r="K3316" s="18"/>
      <c r="L3316" s="18"/>
      <c r="M3316" s="18"/>
      <c r="N3316" s="18"/>
      <c r="S3316" s="18"/>
    </row>
    <row r="3317" spans="5:19" x14ac:dyDescent="0.25">
      <c r="E3317" s="16"/>
      <c r="F3317" s="16"/>
      <c r="G3317" s="17"/>
      <c r="H3317" s="18"/>
      <c r="I3317" s="26"/>
      <c r="J3317" s="19"/>
      <c r="K3317" s="18"/>
      <c r="L3317" s="18"/>
      <c r="M3317" s="18"/>
      <c r="N3317" s="18"/>
      <c r="S3317" s="18"/>
    </row>
    <row r="3318" spans="5:19" x14ac:dyDescent="0.25">
      <c r="E3318" s="16"/>
      <c r="F3318" s="16"/>
      <c r="G3318" s="17"/>
      <c r="H3318" s="18"/>
      <c r="I3318" s="26"/>
      <c r="J3318" s="19"/>
      <c r="K3318" s="18"/>
      <c r="L3318" s="18"/>
      <c r="M3318" s="18"/>
      <c r="N3318" s="18"/>
      <c r="S3318" s="18"/>
    </row>
    <row r="3319" spans="5:19" x14ac:dyDescent="0.25">
      <c r="E3319" s="16"/>
      <c r="F3319" s="16"/>
      <c r="G3319" s="17"/>
      <c r="H3319" s="18"/>
      <c r="I3319" s="26"/>
      <c r="J3319" s="19"/>
      <c r="K3319" s="18"/>
      <c r="L3319" s="18"/>
      <c r="M3319" s="18"/>
      <c r="N3319" s="18"/>
      <c r="S3319" s="18"/>
    </row>
    <row r="3320" spans="5:19" x14ac:dyDescent="0.25">
      <c r="E3320" s="16"/>
      <c r="F3320" s="16"/>
      <c r="G3320" s="17"/>
      <c r="H3320" s="18"/>
      <c r="I3320" s="26"/>
      <c r="J3320" s="19"/>
      <c r="K3320" s="18"/>
      <c r="L3320" s="18"/>
      <c r="M3320" s="18"/>
      <c r="N3320" s="18"/>
      <c r="S3320" s="18"/>
    </row>
    <row r="3321" spans="5:19" x14ac:dyDescent="0.25">
      <c r="E3321" s="16"/>
      <c r="F3321" s="16"/>
      <c r="G3321" s="17"/>
      <c r="H3321" s="18"/>
      <c r="I3321" s="26"/>
      <c r="J3321" s="19"/>
      <c r="K3321" s="18"/>
      <c r="L3321" s="18"/>
      <c r="M3321" s="18"/>
      <c r="N3321" s="18"/>
      <c r="S3321" s="18"/>
    </row>
    <row r="3322" spans="5:19" x14ac:dyDescent="0.25">
      <c r="E3322" s="16"/>
      <c r="F3322" s="16"/>
      <c r="G3322" s="17"/>
      <c r="H3322" s="18"/>
      <c r="I3322" s="26"/>
      <c r="J3322" s="19"/>
      <c r="K3322" s="18"/>
      <c r="L3322" s="18"/>
      <c r="M3322" s="18"/>
      <c r="N3322" s="18"/>
      <c r="S3322" s="18"/>
    </row>
    <row r="3323" spans="5:19" x14ac:dyDescent="0.25">
      <c r="E3323" s="16"/>
      <c r="F3323" s="16"/>
      <c r="G3323" s="17"/>
      <c r="H3323" s="18"/>
      <c r="I3323" s="26"/>
      <c r="J3323" s="19"/>
      <c r="K3323" s="18"/>
      <c r="L3323" s="18"/>
      <c r="M3323" s="18"/>
      <c r="N3323" s="18"/>
      <c r="S3323" s="18"/>
    </row>
    <row r="3324" spans="5:19" x14ac:dyDescent="0.25">
      <c r="E3324" s="16"/>
      <c r="F3324" s="16"/>
      <c r="G3324" s="17"/>
      <c r="H3324" s="18"/>
      <c r="I3324" s="26"/>
      <c r="J3324" s="19"/>
      <c r="K3324" s="18"/>
      <c r="L3324" s="18"/>
      <c r="M3324" s="18"/>
      <c r="N3324" s="18"/>
      <c r="S3324" s="18"/>
    </row>
    <row r="3325" spans="5:19" x14ac:dyDescent="0.25">
      <c r="E3325" s="16"/>
      <c r="F3325" s="16"/>
      <c r="G3325" s="17"/>
      <c r="H3325" s="18"/>
      <c r="I3325" s="26"/>
      <c r="J3325" s="19"/>
      <c r="K3325" s="18"/>
      <c r="L3325" s="18"/>
      <c r="M3325" s="18"/>
      <c r="N3325" s="18"/>
      <c r="S3325" s="18"/>
    </row>
    <row r="3326" spans="5:19" x14ac:dyDescent="0.25">
      <c r="E3326" s="16"/>
      <c r="F3326" s="16"/>
      <c r="G3326" s="17"/>
      <c r="H3326" s="18"/>
      <c r="I3326" s="26"/>
      <c r="J3326" s="19"/>
      <c r="K3326" s="18"/>
      <c r="L3326" s="18"/>
      <c r="M3326" s="18"/>
      <c r="N3326" s="18"/>
      <c r="S3326" s="18"/>
    </row>
    <row r="3327" spans="5:19" x14ac:dyDescent="0.25">
      <c r="E3327" s="16"/>
      <c r="F3327" s="16"/>
      <c r="G3327" s="17"/>
      <c r="H3327" s="18"/>
      <c r="I3327" s="26"/>
      <c r="J3327" s="19"/>
      <c r="K3327" s="18"/>
      <c r="L3327" s="18"/>
      <c r="M3327" s="18"/>
      <c r="N3327" s="18"/>
      <c r="S3327" s="18"/>
    </row>
    <row r="3328" spans="5:19" x14ac:dyDescent="0.25">
      <c r="E3328" s="16"/>
      <c r="F3328" s="16"/>
      <c r="G3328" s="17"/>
      <c r="H3328" s="18"/>
      <c r="I3328" s="26"/>
      <c r="J3328" s="19"/>
      <c r="K3328" s="18"/>
      <c r="L3328" s="18"/>
      <c r="M3328" s="18"/>
      <c r="N3328" s="18"/>
      <c r="S3328" s="18"/>
    </row>
    <row r="3329" spans="5:19" x14ac:dyDescent="0.25">
      <c r="E3329" s="16"/>
      <c r="F3329" s="16"/>
      <c r="G3329" s="17"/>
      <c r="H3329" s="18"/>
      <c r="I3329" s="26"/>
      <c r="J3329" s="19"/>
      <c r="K3329" s="18"/>
      <c r="L3329" s="18"/>
      <c r="M3329" s="18"/>
      <c r="N3329" s="18"/>
      <c r="S3329" s="18"/>
    </row>
    <row r="3330" spans="5:19" x14ac:dyDescent="0.25">
      <c r="E3330" s="16"/>
      <c r="F3330" s="16"/>
      <c r="G3330" s="17"/>
      <c r="H3330" s="18"/>
      <c r="I3330" s="26"/>
      <c r="J3330" s="19"/>
      <c r="K3330" s="18"/>
      <c r="L3330" s="18"/>
      <c r="M3330" s="18"/>
      <c r="N3330" s="18"/>
      <c r="S3330" s="18"/>
    </row>
    <row r="3331" spans="5:19" x14ac:dyDescent="0.25">
      <c r="E3331" s="16"/>
      <c r="F3331" s="16"/>
      <c r="G3331" s="17"/>
      <c r="H3331" s="18"/>
      <c r="I3331" s="26"/>
      <c r="J3331" s="19"/>
      <c r="K3331" s="18"/>
      <c r="L3331" s="18"/>
      <c r="M3331" s="18"/>
      <c r="N3331" s="18"/>
      <c r="S3331" s="18"/>
    </row>
    <row r="3332" spans="5:19" x14ac:dyDescent="0.25">
      <c r="E3332" s="16"/>
      <c r="F3332" s="16"/>
      <c r="G3332" s="17"/>
      <c r="H3332" s="18"/>
      <c r="I3332" s="26"/>
      <c r="J3332" s="19"/>
      <c r="K3332" s="18"/>
      <c r="L3332" s="18"/>
      <c r="M3332" s="18"/>
      <c r="N3332" s="18"/>
      <c r="S3332" s="18"/>
    </row>
    <row r="3333" spans="5:19" x14ac:dyDescent="0.25">
      <c r="E3333" s="16"/>
      <c r="F3333" s="16"/>
      <c r="G3333" s="17"/>
      <c r="H3333" s="18"/>
      <c r="I3333" s="26"/>
      <c r="J3333" s="19"/>
      <c r="K3333" s="18"/>
      <c r="L3333" s="18"/>
      <c r="M3333" s="18"/>
      <c r="N3333" s="18"/>
      <c r="S3333" s="18"/>
    </row>
    <row r="3334" spans="5:19" x14ac:dyDescent="0.25">
      <c r="E3334" s="16"/>
      <c r="F3334" s="16"/>
      <c r="G3334" s="17"/>
      <c r="H3334" s="18"/>
      <c r="I3334" s="26"/>
      <c r="J3334" s="19"/>
      <c r="K3334" s="18"/>
      <c r="L3334" s="18"/>
      <c r="M3334" s="18"/>
      <c r="N3334" s="18"/>
      <c r="S3334" s="18"/>
    </row>
    <row r="3335" spans="5:19" x14ac:dyDescent="0.25">
      <c r="E3335" s="16"/>
      <c r="F3335" s="16"/>
      <c r="G3335" s="17"/>
      <c r="H3335" s="18"/>
      <c r="I3335" s="26"/>
      <c r="J3335" s="19"/>
      <c r="K3335" s="18"/>
      <c r="L3335" s="18"/>
      <c r="M3335" s="18"/>
      <c r="N3335" s="18"/>
      <c r="S3335" s="18"/>
    </row>
    <row r="3336" spans="5:19" x14ac:dyDescent="0.25">
      <c r="E3336" s="16"/>
      <c r="F3336" s="16"/>
      <c r="G3336" s="17"/>
      <c r="H3336" s="18"/>
      <c r="I3336" s="26"/>
      <c r="J3336" s="19"/>
      <c r="K3336" s="18"/>
      <c r="L3336" s="18"/>
      <c r="M3336" s="18"/>
      <c r="N3336" s="18"/>
      <c r="S3336" s="18"/>
    </row>
    <row r="3337" spans="5:19" x14ac:dyDescent="0.25">
      <c r="E3337" s="16"/>
      <c r="F3337" s="16"/>
      <c r="G3337" s="17"/>
      <c r="H3337" s="18"/>
      <c r="I3337" s="26"/>
      <c r="J3337" s="19"/>
      <c r="K3337" s="18"/>
      <c r="L3337" s="18"/>
      <c r="M3337" s="18"/>
      <c r="N3337" s="18"/>
      <c r="S3337" s="18"/>
    </row>
    <row r="3338" spans="5:19" x14ac:dyDescent="0.25">
      <c r="E3338" s="16"/>
      <c r="F3338" s="16"/>
      <c r="G3338" s="17"/>
      <c r="H3338" s="18"/>
      <c r="I3338" s="26"/>
      <c r="J3338" s="19"/>
      <c r="K3338" s="18"/>
      <c r="L3338" s="18"/>
      <c r="M3338" s="18"/>
      <c r="N3338" s="18"/>
      <c r="S3338" s="18"/>
    </row>
    <row r="3339" spans="5:19" x14ac:dyDescent="0.25">
      <c r="E3339" s="16"/>
      <c r="F3339" s="16"/>
      <c r="G3339" s="17"/>
      <c r="H3339" s="18"/>
      <c r="I3339" s="26"/>
      <c r="J3339" s="19"/>
      <c r="K3339" s="18"/>
      <c r="L3339" s="18"/>
      <c r="M3339" s="18"/>
      <c r="N3339" s="18"/>
      <c r="S3339" s="18"/>
    </row>
    <row r="3340" spans="5:19" x14ac:dyDescent="0.25">
      <c r="E3340" s="16"/>
      <c r="F3340" s="16"/>
      <c r="G3340" s="17"/>
      <c r="H3340" s="18"/>
      <c r="I3340" s="26"/>
      <c r="J3340" s="19"/>
      <c r="K3340" s="18"/>
      <c r="L3340" s="18"/>
      <c r="M3340" s="18"/>
      <c r="N3340" s="18"/>
      <c r="S3340" s="18"/>
    </row>
    <row r="3341" spans="5:19" x14ac:dyDescent="0.25">
      <c r="E3341" s="16"/>
      <c r="F3341" s="16"/>
      <c r="G3341" s="17"/>
      <c r="H3341" s="18"/>
      <c r="I3341" s="26"/>
      <c r="J3341" s="19"/>
      <c r="K3341" s="18"/>
      <c r="L3341" s="18"/>
      <c r="M3341" s="18"/>
      <c r="N3341" s="18"/>
      <c r="S3341" s="18"/>
    </row>
    <row r="3342" spans="5:19" x14ac:dyDescent="0.25">
      <c r="E3342" s="16"/>
      <c r="F3342" s="16"/>
      <c r="G3342" s="17"/>
      <c r="H3342" s="18"/>
      <c r="I3342" s="26"/>
      <c r="J3342" s="19"/>
      <c r="K3342" s="18"/>
      <c r="L3342" s="18"/>
      <c r="M3342" s="18"/>
      <c r="N3342" s="18"/>
      <c r="S3342" s="18"/>
    </row>
    <row r="3343" spans="5:19" x14ac:dyDescent="0.25">
      <c r="E3343" s="16"/>
      <c r="F3343" s="16"/>
      <c r="G3343" s="17"/>
      <c r="H3343" s="18"/>
      <c r="I3343" s="26"/>
      <c r="J3343" s="19"/>
      <c r="K3343" s="18"/>
      <c r="L3343" s="18"/>
      <c r="M3343" s="18"/>
      <c r="N3343" s="18"/>
      <c r="S3343" s="18"/>
    </row>
    <row r="3344" spans="5:19" x14ac:dyDescent="0.25">
      <c r="E3344" s="16"/>
      <c r="F3344" s="16"/>
      <c r="G3344" s="17"/>
      <c r="H3344" s="18"/>
      <c r="I3344" s="26"/>
      <c r="J3344" s="19"/>
      <c r="K3344" s="18"/>
      <c r="L3344" s="18"/>
      <c r="M3344" s="18"/>
      <c r="N3344" s="18"/>
      <c r="S3344" s="18"/>
    </row>
    <row r="3345" spans="5:19" x14ac:dyDescent="0.25">
      <c r="E3345" s="16"/>
      <c r="F3345" s="16"/>
      <c r="G3345" s="17"/>
      <c r="H3345" s="18"/>
      <c r="I3345" s="26"/>
      <c r="J3345" s="19"/>
      <c r="K3345" s="18"/>
      <c r="L3345" s="18"/>
      <c r="M3345" s="18"/>
      <c r="N3345" s="18"/>
      <c r="S3345" s="18"/>
    </row>
    <row r="3346" spans="5:19" x14ac:dyDescent="0.25">
      <c r="E3346" s="16"/>
      <c r="F3346" s="16"/>
      <c r="G3346" s="17"/>
      <c r="H3346" s="18"/>
      <c r="I3346" s="26"/>
      <c r="J3346" s="19"/>
      <c r="K3346" s="18"/>
      <c r="L3346" s="18"/>
      <c r="M3346" s="18"/>
      <c r="N3346" s="18"/>
      <c r="S3346" s="18"/>
    </row>
    <row r="3347" spans="5:19" x14ac:dyDescent="0.25">
      <c r="E3347" s="16"/>
      <c r="F3347" s="16"/>
      <c r="G3347" s="17"/>
      <c r="H3347" s="18"/>
      <c r="I3347" s="26"/>
      <c r="J3347" s="19"/>
      <c r="K3347" s="18"/>
      <c r="L3347" s="18"/>
      <c r="M3347" s="18"/>
      <c r="N3347" s="18"/>
      <c r="S3347" s="18"/>
    </row>
    <row r="3348" spans="5:19" x14ac:dyDescent="0.25">
      <c r="E3348" s="16"/>
      <c r="F3348" s="16"/>
      <c r="G3348" s="17"/>
      <c r="H3348" s="18"/>
      <c r="I3348" s="26"/>
      <c r="J3348" s="19"/>
      <c r="K3348" s="18"/>
      <c r="L3348" s="18"/>
      <c r="M3348" s="18"/>
      <c r="N3348" s="18"/>
      <c r="S3348" s="18"/>
    </row>
    <row r="3349" spans="5:19" x14ac:dyDescent="0.25">
      <c r="E3349" s="16"/>
      <c r="F3349" s="16"/>
      <c r="G3349" s="17"/>
      <c r="H3349" s="18"/>
      <c r="I3349" s="26"/>
      <c r="J3349" s="19"/>
      <c r="K3349" s="18"/>
      <c r="L3349" s="18"/>
      <c r="M3349" s="18"/>
      <c r="N3349" s="18"/>
      <c r="S3349" s="18"/>
    </row>
    <row r="3350" spans="5:19" x14ac:dyDescent="0.25">
      <c r="E3350" s="16"/>
      <c r="F3350" s="16"/>
      <c r="G3350" s="17"/>
      <c r="H3350" s="18"/>
      <c r="I3350" s="26"/>
      <c r="J3350" s="19"/>
      <c r="K3350" s="18"/>
      <c r="L3350" s="18"/>
      <c r="M3350" s="18"/>
      <c r="N3350" s="18"/>
      <c r="S3350" s="18"/>
    </row>
    <row r="3351" spans="5:19" x14ac:dyDescent="0.25">
      <c r="E3351" s="16"/>
      <c r="F3351" s="16"/>
      <c r="G3351" s="17"/>
      <c r="H3351" s="18"/>
      <c r="I3351" s="26"/>
      <c r="J3351" s="19"/>
      <c r="K3351" s="18"/>
      <c r="L3351" s="18"/>
      <c r="M3351" s="18"/>
      <c r="N3351" s="18"/>
      <c r="S3351" s="18"/>
    </row>
    <row r="3352" spans="5:19" x14ac:dyDescent="0.25">
      <c r="E3352" s="16"/>
      <c r="F3352" s="16"/>
      <c r="G3352" s="17"/>
      <c r="H3352" s="18"/>
      <c r="I3352" s="26"/>
      <c r="J3352" s="19"/>
      <c r="K3352" s="18"/>
      <c r="L3352" s="18"/>
      <c r="M3352" s="18"/>
      <c r="N3352" s="18"/>
      <c r="S3352" s="18"/>
    </row>
    <row r="3353" spans="5:19" x14ac:dyDescent="0.25">
      <c r="E3353" s="16"/>
      <c r="F3353" s="16"/>
      <c r="G3353" s="17"/>
      <c r="H3353" s="18"/>
      <c r="I3353" s="26"/>
      <c r="J3353" s="19"/>
      <c r="K3353" s="18"/>
      <c r="L3353" s="18"/>
      <c r="M3353" s="18"/>
      <c r="N3353" s="18"/>
      <c r="S3353" s="18"/>
    </row>
    <row r="3354" spans="5:19" x14ac:dyDescent="0.25">
      <c r="E3354" s="16"/>
      <c r="F3354" s="16"/>
      <c r="G3354" s="17"/>
      <c r="H3354" s="18"/>
      <c r="I3354" s="26"/>
      <c r="J3354" s="19"/>
      <c r="K3354" s="18"/>
      <c r="L3354" s="18"/>
      <c r="M3354" s="18"/>
      <c r="N3354" s="18"/>
      <c r="S3354" s="18"/>
    </row>
    <row r="3355" spans="5:19" x14ac:dyDescent="0.25">
      <c r="E3355" s="16"/>
      <c r="F3355" s="16"/>
      <c r="G3355" s="17"/>
      <c r="H3355" s="18"/>
      <c r="I3355" s="26"/>
      <c r="J3355" s="19"/>
      <c r="K3355" s="18"/>
      <c r="L3355" s="18"/>
      <c r="M3355" s="18"/>
      <c r="N3355" s="18"/>
      <c r="S3355" s="18"/>
    </row>
    <row r="3356" spans="5:19" x14ac:dyDescent="0.25">
      <c r="E3356" s="16"/>
      <c r="F3356" s="16"/>
      <c r="G3356" s="17"/>
      <c r="H3356" s="18"/>
      <c r="I3356" s="26"/>
      <c r="J3356" s="19"/>
      <c r="K3356" s="18"/>
      <c r="L3356" s="18"/>
      <c r="M3356" s="18"/>
      <c r="N3356" s="18"/>
      <c r="S3356" s="18"/>
    </row>
    <row r="3357" spans="5:19" x14ac:dyDescent="0.25">
      <c r="E3357" s="16"/>
      <c r="F3357" s="16"/>
      <c r="G3357" s="17"/>
      <c r="H3357" s="18"/>
      <c r="I3357" s="26"/>
      <c r="J3357" s="19"/>
      <c r="K3357" s="18"/>
      <c r="L3357" s="18"/>
      <c r="M3357" s="18"/>
      <c r="N3357" s="18"/>
      <c r="S3357" s="18"/>
    </row>
    <row r="3358" spans="5:19" x14ac:dyDescent="0.25">
      <c r="E3358" s="16"/>
      <c r="F3358" s="16"/>
      <c r="G3358" s="17"/>
      <c r="H3358" s="18"/>
      <c r="I3358" s="26"/>
      <c r="J3358" s="19"/>
      <c r="K3358" s="18"/>
      <c r="L3358" s="18"/>
      <c r="M3358" s="18"/>
      <c r="N3358" s="18"/>
      <c r="S3358" s="18"/>
    </row>
    <row r="3359" spans="5:19" x14ac:dyDescent="0.25">
      <c r="E3359" s="16"/>
      <c r="F3359" s="16"/>
      <c r="G3359" s="17"/>
      <c r="H3359" s="18"/>
      <c r="I3359" s="26"/>
      <c r="J3359" s="19"/>
      <c r="K3359" s="18"/>
      <c r="L3359" s="18"/>
      <c r="M3359" s="18"/>
      <c r="N3359" s="18"/>
      <c r="S3359" s="18"/>
    </row>
    <row r="3360" spans="5:19" x14ac:dyDescent="0.25">
      <c r="E3360" s="16"/>
      <c r="F3360" s="16"/>
      <c r="G3360" s="17"/>
      <c r="H3360" s="18"/>
      <c r="I3360" s="26"/>
      <c r="J3360" s="19"/>
      <c r="K3360" s="18"/>
      <c r="L3360" s="18"/>
      <c r="M3360" s="18"/>
      <c r="N3360" s="18"/>
      <c r="S3360" s="18"/>
    </row>
    <row r="3361" spans="5:19" x14ac:dyDescent="0.25">
      <c r="E3361" s="16"/>
      <c r="F3361" s="16"/>
      <c r="G3361" s="17"/>
      <c r="H3361" s="18"/>
      <c r="I3361" s="26"/>
      <c r="J3361" s="19"/>
      <c r="K3361" s="18"/>
      <c r="L3361" s="18"/>
      <c r="M3361" s="18"/>
      <c r="N3361" s="18"/>
      <c r="S3361" s="18"/>
    </row>
    <row r="3362" spans="5:19" x14ac:dyDescent="0.25">
      <c r="E3362" s="16"/>
      <c r="F3362" s="16"/>
      <c r="G3362" s="17"/>
      <c r="H3362" s="18"/>
      <c r="I3362" s="26"/>
      <c r="J3362" s="19"/>
      <c r="K3362" s="18"/>
      <c r="L3362" s="18"/>
      <c r="M3362" s="18"/>
      <c r="N3362" s="18"/>
      <c r="S3362" s="18"/>
    </row>
    <row r="3363" spans="5:19" x14ac:dyDescent="0.25">
      <c r="E3363" s="16"/>
      <c r="F3363" s="16"/>
      <c r="G3363" s="17"/>
      <c r="H3363" s="18"/>
      <c r="I3363" s="26"/>
      <c r="J3363" s="19"/>
      <c r="K3363" s="18"/>
      <c r="L3363" s="18"/>
      <c r="M3363" s="18"/>
      <c r="N3363" s="18"/>
      <c r="S3363" s="18"/>
    </row>
    <row r="3364" spans="5:19" x14ac:dyDescent="0.25">
      <c r="E3364" s="16"/>
      <c r="F3364" s="16"/>
      <c r="G3364" s="17"/>
      <c r="H3364" s="18"/>
      <c r="I3364" s="26"/>
      <c r="J3364" s="19"/>
      <c r="K3364" s="18"/>
      <c r="L3364" s="18"/>
      <c r="M3364" s="18"/>
      <c r="N3364" s="18"/>
      <c r="S3364" s="18"/>
    </row>
    <row r="3365" spans="5:19" x14ac:dyDescent="0.25">
      <c r="E3365" s="16"/>
      <c r="F3365" s="16"/>
      <c r="G3365" s="17"/>
      <c r="H3365" s="18"/>
      <c r="I3365" s="26"/>
      <c r="J3365" s="19"/>
      <c r="K3365" s="18"/>
      <c r="L3365" s="18"/>
      <c r="M3365" s="18"/>
      <c r="N3365" s="18"/>
      <c r="S3365" s="18"/>
    </row>
    <row r="3366" spans="5:19" x14ac:dyDescent="0.25">
      <c r="E3366" s="16"/>
      <c r="F3366" s="16"/>
      <c r="G3366" s="17"/>
      <c r="H3366" s="18"/>
      <c r="I3366" s="26"/>
      <c r="J3366" s="19"/>
      <c r="K3366" s="18"/>
      <c r="L3366" s="18"/>
      <c r="M3366" s="18"/>
      <c r="N3366" s="18"/>
      <c r="S3366" s="18"/>
    </row>
    <row r="3367" spans="5:19" x14ac:dyDescent="0.25">
      <c r="E3367" s="16"/>
      <c r="F3367" s="16"/>
      <c r="G3367" s="17"/>
      <c r="H3367" s="18"/>
      <c r="I3367" s="26"/>
      <c r="J3367" s="19"/>
      <c r="K3367" s="18"/>
      <c r="L3367" s="18"/>
      <c r="M3367" s="18"/>
      <c r="N3367" s="18"/>
      <c r="S3367" s="18"/>
    </row>
    <row r="3368" spans="5:19" x14ac:dyDescent="0.25">
      <c r="E3368" s="16"/>
      <c r="F3368" s="16"/>
      <c r="G3368" s="17"/>
      <c r="H3368" s="18"/>
      <c r="I3368" s="26"/>
      <c r="J3368" s="19"/>
      <c r="K3368" s="18"/>
      <c r="L3368" s="18"/>
      <c r="M3368" s="18"/>
      <c r="N3368" s="18"/>
      <c r="S3368" s="18"/>
    </row>
    <row r="3369" spans="5:19" x14ac:dyDescent="0.25">
      <c r="E3369" s="16"/>
      <c r="F3369" s="16"/>
      <c r="G3369" s="17"/>
      <c r="H3369" s="18"/>
      <c r="I3369" s="26"/>
      <c r="J3369" s="19"/>
      <c r="K3369" s="18"/>
      <c r="L3369" s="18"/>
      <c r="M3369" s="18"/>
      <c r="N3369" s="18"/>
      <c r="S3369" s="18"/>
    </row>
    <row r="3370" spans="5:19" x14ac:dyDescent="0.25">
      <c r="E3370" s="16"/>
      <c r="F3370" s="16"/>
      <c r="G3370" s="17"/>
      <c r="H3370" s="18"/>
      <c r="I3370" s="26"/>
      <c r="J3370" s="19"/>
      <c r="K3370" s="18"/>
      <c r="L3370" s="18"/>
      <c r="M3370" s="18"/>
      <c r="N3370" s="18"/>
      <c r="S3370" s="18"/>
    </row>
    <row r="3371" spans="5:19" x14ac:dyDescent="0.25">
      <c r="E3371" s="16"/>
      <c r="F3371" s="16"/>
      <c r="G3371" s="17"/>
      <c r="H3371" s="18"/>
      <c r="I3371" s="26"/>
      <c r="J3371" s="19"/>
      <c r="K3371" s="18"/>
      <c r="L3371" s="18"/>
      <c r="M3371" s="18"/>
      <c r="N3371" s="18"/>
      <c r="S3371" s="18"/>
    </row>
    <row r="3372" spans="5:19" x14ac:dyDescent="0.25">
      <c r="E3372" s="16"/>
      <c r="F3372" s="16"/>
      <c r="G3372" s="17"/>
      <c r="H3372" s="18"/>
      <c r="I3372" s="26"/>
      <c r="J3372" s="19"/>
      <c r="K3372" s="18"/>
      <c r="L3372" s="18"/>
      <c r="M3372" s="18"/>
      <c r="N3372" s="18"/>
      <c r="S3372" s="18"/>
    </row>
    <row r="3373" spans="5:19" x14ac:dyDescent="0.25">
      <c r="E3373" s="16"/>
      <c r="F3373" s="16"/>
      <c r="G3373" s="17"/>
      <c r="H3373" s="18"/>
      <c r="I3373" s="26"/>
      <c r="J3373" s="19"/>
      <c r="K3373" s="18"/>
      <c r="L3373" s="18"/>
      <c r="M3373" s="18"/>
      <c r="N3373" s="18"/>
      <c r="S3373" s="18"/>
    </row>
    <row r="3374" spans="5:19" x14ac:dyDescent="0.25">
      <c r="E3374" s="16"/>
      <c r="F3374" s="16"/>
      <c r="G3374" s="17"/>
      <c r="H3374" s="18"/>
      <c r="I3374" s="26"/>
      <c r="J3374" s="19"/>
      <c r="K3374" s="18"/>
      <c r="L3374" s="18"/>
      <c r="M3374" s="18"/>
      <c r="N3374" s="18"/>
      <c r="S3374" s="18"/>
    </row>
    <row r="3375" spans="5:19" x14ac:dyDescent="0.25">
      <c r="E3375" s="16"/>
      <c r="F3375" s="16"/>
      <c r="G3375" s="17"/>
      <c r="H3375" s="18"/>
      <c r="I3375" s="26"/>
      <c r="J3375" s="19"/>
      <c r="K3375" s="18"/>
      <c r="L3375" s="18"/>
      <c r="M3375" s="18"/>
      <c r="N3375" s="18"/>
      <c r="S3375" s="18"/>
    </row>
    <row r="3376" spans="5:19" x14ac:dyDescent="0.25">
      <c r="E3376" s="16"/>
      <c r="F3376" s="16"/>
      <c r="G3376" s="17"/>
      <c r="H3376" s="18"/>
      <c r="I3376" s="26"/>
      <c r="J3376" s="19"/>
      <c r="K3376" s="18"/>
      <c r="L3376" s="18"/>
      <c r="M3376" s="18"/>
      <c r="N3376" s="18"/>
      <c r="S3376" s="18"/>
    </row>
    <row r="3377" spans="5:19" x14ac:dyDescent="0.25">
      <c r="E3377" s="16"/>
      <c r="F3377" s="16"/>
      <c r="G3377" s="17"/>
      <c r="H3377" s="18"/>
      <c r="I3377" s="26"/>
      <c r="J3377" s="19"/>
      <c r="K3377" s="18"/>
      <c r="L3377" s="18"/>
      <c r="M3377" s="18"/>
      <c r="N3377" s="18"/>
      <c r="S3377" s="18"/>
    </row>
    <row r="3378" spans="5:19" x14ac:dyDescent="0.25">
      <c r="E3378" s="16"/>
      <c r="F3378" s="16"/>
      <c r="G3378" s="17"/>
      <c r="H3378" s="18"/>
      <c r="I3378" s="26"/>
      <c r="J3378" s="19"/>
      <c r="K3378" s="18"/>
      <c r="L3378" s="18"/>
      <c r="M3378" s="18"/>
      <c r="N3378" s="18"/>
      <c r="S3378" s="18"/>
    </row>
    <row r="3379" spans="5:19" x14ac:dyDescent="0.25">
      <c r="E3379" s="16"/>
      <c r="F3379" s="16"/>
      <c r="G3379" s="17"/>
      <c r="H3379" s="18"/>
      <c r="I3379" s="26"/>
      <c r="J3379" s="19"/>
      <c r="K3379" s="18"/>
      <c r="L3379" s="18"/>
      <c r="M3379" s="18"/>
      <c r="N3379" s="18"/>
      <c r="S3379" s="18"/>
    </row>
    <row r="3380" spans="5:19" x14ac:dyDescent="0.25">
      <c r="E3380" s="16"/>
      <c r="F3380" s="16"/>
      <c r="G3380" s="17"/>
      <c r="H3380" s="18"/>
      <c r="I3380" s="26"/>
      <c r="J3380" s="19"/>
      <c r="K3380" s="18"/>
      <c r="L3380" s="18"/>
      <c r="M3380" s="18"/>
      <c r="N3380" s="18"/>
      <c r="S3380" s="18"/>
    </row>
    <row r="3381" spans="5:19" x14ac:dyDescent="0.25">
      <c r="E3381" s="16"/>
      <c r="F3381" s="16"/>
      <c r="G3381" s="17"/>
      <c r="H3381" s="18"/>
      <c r="I3381" s="26"/>
      <c r="J3381" s="19"/>
      <c r="K3381" s="18"/>
      <c r="L3381" s="18"/>
      <c r="M3381" s="18"/>
      <c r="N3381" s="18"/>
      <c r="S3381" s="18"/>
    </row>
    <row r="3382" spans="5:19" x14ac:dyDescent="0.25">
      <c r="E3382" s="16"/>
      <c r="F3382" s="16"/>
      <c r="G3382" s="17"/>
      <c r="H3382" s="18"/>
      <c r="I3382" s="26"/>
      <c r="J3382" s="19"/>
      <c r="K3382" s="18"/>
      <c r="L3382" s="18"/>
      <c r="M3382" s="18"/>
      <c r="N3382" s="18"/>
      <c r="S3382" s="18"/>
    </row>
    <row r="3383" spans="5:19" x14ac:dyDescent="0.25">
      <c r="E3383" s="16"/>
      <c r="F3383" s="16"/>
      <c r="G3383" s="17"/>
      <c r="H3383" s="18"/>
      <c r="I3383" s="26"/>
      <c r="J3383" s="19"/>
      <c r="K3383" s="18"/>
      <c r="L3383" s="18"/>
      <c r="M3383" s="18"/>
      <c r="N3383" s="18"/>
      <c r="S3383" s="18"/>
    </row>
    <row r="3384" spans="5:19" x14ac:dyDescent="0.25">
      <c r="E3384" s="16"/>
      <c r="F3384" s="16"/>
      <c r="G3384" s="17"/>
      <c r="H3384" s="18"/>
      <c r="I3384" s="26"/>
      <c r="J3384" s="19"/>
      <c r="K3384" s="18"/>
      <c r="L3384" s="18"/>
      <c r="M3384" s="18"/>
      <c r="N3384" s="18"/>
      <c r="S3384" s="18"/>
    </row>
    <row r="3385" spans="5:19" x14ac:dyDescent="0.25">
      <c r="E3385" s="16"/>
      <c r="F3385" s="16"/>
      <c r="G3385" s="17"/>
      <c r="H3385" s="18"/>
      <c r="I3385" s="26"/>
      <c r="J3385" s="19"/>
      <c r="K3385" s="18"/>
      <c r="L3385" s="18"/>
      <c r="M3385" s="18"/>
      <c r="N3385" s="18"/>
      <c r="S3385" s="18"/>
    </row>
    <row r="3386" spans="5:19" x14ac:dyDescent="0.25">
      <c r="E3386" s="16"/>
      <c r="F3386" s="16"/>
      <c r="G3386" s="17"/>
      <c r="H3386" s="18"/>
      <c r="I3386" s="26"/>
      <c r="J3386" s="19"/>
      <c r="K3386" s="18"/>
      <c r="L3386" s="18"/>
      <c r="M3386" s="18"/>
      <c r="N3386" s="18"/>
      <c r="S3386" s="18"/>
    </row>
    <row r="3387" spans="5:19" x14ac:dyDescent="0.25">
      <c r="E3387" s="16"/>
      <c r="F3387" s="16"/>
      <c r="G3387" s="17"/>
      <c r="H3387" s="18"/>
      <c r="I3387" s="26"/>
      <c r="J3387" s="19"/>
      <c r="K3387" s="18"/>
      <c r="L3387" s="18"/>
      <c r="M3387" s="18"/>
      <c r="N3387" s="18"/>
      <c r="Q3387" s="18"/>
      <c r="S3387" s="18"/>
    </row>
    <row r="3388" spans="5:19" x14ac:dyDescent="0.25">
      <c r="E3388" s="16"/>
      <c r="F3388" s="16"/>
      <c r="G3388" s="17"/>
      <c r="H3388" s="18"/>
      <c r="I3388" s="26"/>
      <c r="J3388" s="19"/>
      <c r="K3388" s="18"/>
      <c r="L3388" s="18"/>
      <c r="M3388" s="18"/>
      <c r="N3388" s="18"/>
      <c r="S3388" s="18"/>
    </row>
    <row r="3389" spans="5:19" x14ac:dyDescent="0.25">
      <c r="E3389" s="16"/>
      <c r="F3389" s="16"/>
      <c r="G3389" s="17"/>
      <c r="H3389" s="18"/>
      <c r="I3389" s="26"/>
      <c r="J3389" s="19"/>
      <c r="K3389" s="18"/>
      <c r="L3389" s="18"/>
      <c r="M3389" s="18"/>
      <c r="N3389" s="18"/>
      <c r="S3389" s="18"/>
    </row>
    <row r="3390" spans="5:19" x14ac:dyDescent="0.25">
      <c r="E3390" s="16"/>
      <c r="F3390" s="16"/>
      <c r="G3390" s="17"/>
      <c r="H3390" s="18"/>
      <c r="I3390" s="26"/>
      <c r="J3390" s="19"/>
      <c r="K3390" s="18"/>
      <c r="L3390" s="18"/>
      <c r="M3390" s="18"/>
      <c r="N3390" s="18"/>
      <c r="S3390" s="18"/>
    </row>
    <row r="3391" spans="5:19" x14ac:dyDescent="0.25">
      <c r="E3391" s="16"/>
      <c r="F3391" s="16"/>
      <c r="G3391" s="17"/>
      <c r="H3391" s="18"/>
      <c r="I3391" s="26"/>
      <c r="J3391" s="19"/>
      <c r="K3391" s="18"/>
      <c r="L3391" s="18"/>
      <c r="M3391" s="18"/>
      <c r="N3391" s="18"/>
      <c r="S3391" s="18"/>
    </row>
    <row r="3392" spans="5:19" x14ac:dyDescent="0.25">
      <c r="E3392" s="16"/>
      <c r="F3392" s="16"/>
      <c r="G3392" s="17"/>
      <c r="H3392" s="18"/>
      <c r="I3392" s="26"/>
      <c r="J3392" s="19"/>
      <c r="K3392" s="18"/>
      <c r="L3392" s="18"/>
      <c r="M3392" s="18"/>
      <c r="N3392" s="18"/>
      <c r="S3392" s="18"/>
    </row>
    <row r="3393" spans="5:19" x14ac:dyDescent="0.25">
      <c r="E3393" s="16"/>
      <c r="F3393" s="16"/>
      <c r="G3393" s="17"/>
      <c r="H3393" s="18"/>
      <c r="I3393" s="26"/>
      <c r="J3393" s="19"/>
      <c r="K3393" s="18"/>
      <c r="L3393" s="18"/>
      <c r="M3393" s="18"/>
      <c r="N3393" s="18"/>
      <c r="S3393" s="18"/>
    </row>
    <row r="3394" spans="5:19" x14ac:dyDescent="0.25">
      <c r="E3394" s="16"/>
      <c r="F3394" s="16"/>
      <c r="G3394" s="17"/>
      <c r="H3394" s="18"/>
      <c r="I3394" s="26"/>
      <c r="J3394" s="19"/>
      <c r="K3394" s="18"/>
      <c r="L3394" s="18"/>
      <c r="M3394" s="18"/>
      <c r="N3394" s="18"/>
      <c r="S3394" s="18"/>
    </row>
    <row r="3395" spans="5:19" x14ac:dyDescent="0.25">
      <c r="E3395" s="16"/>
      <c r="F3395" s="16"/>
      <c r="G3395" s="17"/>
      <c r="H3395" s="18"/>
      <c r="I3395" s="26"/>
      <c r="J3395" s="19"/>
      <c r="K3395" s="18"/>
      <c r="L3395" s="18"/>
      <c r="M3395" s="18"/>
      <c r="N3395" s="18"/>
      <c r="S3395" s="18"/>
    </row>
    <row r="3396" spans="5:19" x14ac:dyDescent="0.25">
      <c r="E3396" s="16"/>
      <c r="F3396" s="16"/>
      <c r="G3396" s="17"/>
      <c r="H3396" s="18"/>
      <c r="I3396" s="26"/>
      <c r="J3396" s="19"/>
      <c r="K3396" s="18"/>
      <c r="L3396" s="18"/>
      <c r="M3396" s="18"/>
      <c r="N3396" s="18"/>
      <c r="S3396" s="18"/>
    </row>
    <row r="3397" spans="5:19" x14ac:dyDescent="0.25">
      <c r="E3397" s="16"/>
      <c r="F3397" s="16"/>
      <c r="G3397" s="17"/>
      <c r="H3397" s="18"/>
      <c r="I3397" s="26"/>
      <c r="J3397" s="19"/>
      <c r="K3397" s="18"/>
      <c r="L3397" s="18"/>
      <c r="M3397" s="18"/>
      <c r="N3397" s="18"/>
      <c r="S3397" s="18"/>
    </row>
    <row r="3398" spans="5:19" x14ac:dyDescent="0.25">
      <c r="E3398" s="16"/>
      <c r="F3398" s="16"/>
      <c r="G3398" s="17"/>
      <c r="H3398" s="18"/>
      <c r="I3398" s="26"/>
      <c r="J3398" s="19"/>
      <c r="K3398" s="18"/>
      <c r="L3398" s="18"/>
      <c r="M3398" s="18"/>
      <c r="N3398" s="18"/>
      <c r="S3398" s="18"/>
    </row>
    <row r="3399" spans="5:19" x14ac:dyDescent="0.25">
      <c r="E3399" s="16"/>
      <c r="F3399" s="16"/>
      <c r="G3399" s="17"/>
      <c r="H3399" s="18"/>
      <c r="I3399" s="26"/>
      <c r="J3399" s="19"/>
      <c r="K3399" s="18"/>
      <c r="L3399" s="18"/>
      <c r="M3399" s="18"/>
      <c r="N3399" s="18"/>
      <c r="S3399" s="18"/>
    </row>
    <row r="3400" spans="5:19" x14ac:dyDescent="0.25">
      <c r="E3400" s="16"/>
      <c r="F3400" s="16"/>
      <c r="G3400" s="17"/>
      <c r="H3400" s="18"/>
      <c r="I3400" s="26"/>
      <c r="J3400" s="19"/>
      <c r="K3400" s="18"/>
      <c r="L3400" s="18"/>
      <c r="M3400" s="18"/>
      <c r="N3400" s="18"/>
      <c r="S3400" s="18"/>
    </row>
    <row r="3401" spans="5:19" x14ac:dyDescent="0.25">
      <c r="E3401" s="16"/>
      <c r="F3401" s="16"/>
      <c r="G3401" s="17"/>
      <c r="H3401" s="18"/>
      <c r="I3401" s="26"/>
      <c r="J3401" s="19"/>
      <c r="K3401" s="18"/>
      <c r="L3401" s="18"/>
      <c r="M3401" s="18"/>
      <c r="N3401" s="18"/>
      <c r="S3401" s="18"/>
    </row>
    <row r="3402" spans="5:19" x14ac:dyDescent="0.25">
      <c r="E3402" s="16"/>
      <c r="F3402" s="16"/>
      <c r="G3402" s="17"/>
      <c r="H3402" s="18"/>
      <c r="I3402" s="26"/>
      <c r="J3402" s="19"/>
      <c r="K3402" s="18"/>
      <c r="L3402" s="18"/>
      <c r="M3402" s="18"/>
      <c r="N3402" s="18"/>
      <c r="S3402" s="18"/>
    </row>
    <row r="3403" spans="5:19" x14ac:dyDescent="0.25">
      <c r="E3403" s="16"/>
      <c r="F3403" s="16"/>
      <c r="G3403" s="17"/>
      <c r="H3403" s="18"/>
      <c r="I3403" s="26"/>
      <c r="J3403" s="19"/>
      <c r="K3403" s="18"/>
      <c r="L3403" s="18"/>
      <c r="M3403" s="18"/>
      <c r="N3403" s="18"/>
      <c r="S3403" s="18"/>
    </row>
    <row r="3404" spans="5:19" x14ac:dyDescent="0.25">
      <c r="E3404" s="16"/>
      <c r="F3404" s="16"/>
      <c r="G3404" s="17"/>
      <c r="H3404" s="18"/>
      <c r="I3404" s="26"/>
      <c r="J3404" s="19"/>
      <c r="K3404" s="18"/>
      <c r="L3404" s="18"/>
      <c r="M3404" s="18"/>
      <c r="N3404" s="18"/>
      <c r="S3404" s="18"/>
    </row>
    <row r="3405" spans="5:19" x14ac:dyDescent="0.25">
      <c r="E3405" s="16"/>
      <c r="F3405" s="16"/>
      <c r="G3405" s="17"/>
      <c r="H3405" s="18"/>
      <c r="I3405" s="26"/>
      <c r="J3405" s="19"/>
      <c r="K3405" s="18"/>
      <c r="L3405" s="18"/>
      <c r="M3405" s="18"/>
      <c r="N3405" s="18"/>
      <c r="S3405" s="18"/>
    </row>
    <row r="3406" spans="5:19" x14ac:dyDescent="0.25">
      <c r="E3406" s="16"/>
      <c r="F3406" s="16"/>
      <c r="G3406" s="17"/>
      <c r="H3406" s="18"/>
      <c r="I3406" s="26"/>
      <c r="J3406" s="19"/>
      <c r="K3406" s="18"/>
      <c r="L3406" s="18"/>
      <c r="M3406" s="18"/>
      <c r="N3406" s="18"/>
      <c r="S3406" s="18"/>
    </row>
    <row r="3407" spans="5:19" x14ac:dyDescent="0.25">
      <c r="E3407" s="16"/>
      <c r="F3407" s="16"/>
      <c r="G3407" s="17"/>
      <c r="H3407" s="18"/>
      <c r="I3407" s="26"/>
      <c r="J3407" s="19"/>
      <c r="K3407" s="18"/>
      <c r="L3407" s="18"/>
      <c r="M3407" s="18"/>
      <c r="N3407" s="18"/>
      <c r="S3407" s="18"/>
    </row>
    <row r="3408" spans="5:19" x14ac:dyDescent="0.25">
      <c r="E3408" s="16"/>
      <c r="F3408" s="16"/>
      <c r="G3408" s="17"/>
      <c r="H3408" s="18"/>
      <c r="I3408" s="26"/>
      <c r="J3408" s="19"/>
      <c r="L3408" s="18"/>
      <c r="M3408" s="18"/>
      <c r="N3408" s="18"/>
      <c r="S3408" s="18"/>
    </row>
    <row r="3409" spans="5:19" x14ac:dyDescent="0.25">
      <c r="E3409" s="16"/>
      <c r="F3409" s="16"/>
      <c r="G3409" s="17"/>
      <c r="H3409" s="18"/>
      <c r="I3409" s="26"/>
      <c r="J3409" s="19"/>
      <c r="L3409" s="18"/>
      <c r="M3409" s="18"/>
      <c r="N3409" s="18"/>
      <c r="S3409" s="18"/>
    </row>
    <row r="3410" spans="5:19" x14ac:dyDescent="0.25">
      <c r="E3410" s="16"/>
      <c r="F3410" s="16"/>
      <c r="G3410" s="17"/>
      <c r="H3410" s="18"/>
      <c r="I3410" s="26"/>
      <c r="J3410" s="19"/>
      <c r="K3410" s="18"/>
      <c r="L3410" s="18"/>
      <c r="M3410" s="18"/>
      <c r="N3410" s="18"/>
      <c r="S3410" s="18"/>
    </row>
    <row r="3411" spans="5:19" x14ac:dyDescent="0.25">
      <c r="E3411" s="16"/>
      <c r="F3411" s="16"/>
      <c r="G3411" s="17"/>
      <c r="H3411" s="18"/>
      <c r="I3411" s="26"/>
      <c r="J3411" s="19"/>
      <c r="K3411" s="18"/>
      <c r="L3411" s="18"/>
      <c r="M3411" s="18"/>
      <c r="N3411" s="18"/>
      <c r="S3411" s="18"/>
    </row>
    <row r="3412" spans="5:19" x14ac:dyDescent="0.25">
      <c r="E3412" s="16"/>
      <c r="F3412" s="16"/>
      <c r="G3412" s="17"/>
      <c r="H3412" s="18"/>
      <c r="I3412" s="26"/>
      <c r="J3412" s="19"/>
      <c r="K3412" s="18"/>
      <c r="L3412" s="18"/>
      <c r="M3412" s="18"/>
      <c r="N3412" s="18"/>
      <c r="S3412" s="18"/>
    </row>
    <row r="3413" spans="5:19" x14ac:dyDescent="0.25">
      <c r="E3413" s="16"/>
      <c r="F3413" s="16"/>
      <c r="G3413" s="17"/>
      <c r="H3413" s="18"/>
      <c r="I3413" s="26"/>
      <c r="J3413" s="19"/>
      <c r="K3413" s="18"/>
      <c r="L3413" s="18"/>
      <c r="M3413" s="18"/>
      <c r="N3413" s="18"/>
      <c r="S3413" s="18"/>
    </row>
    <row r="3414" spans="5:19" x14ac:dyDescent="0.25">
      <c r="E3414" s="16"/>
      <c r="F3414" s="16"/>
      <c r="G3414" s="17"/>
      <c r="H3414" s="18"/>
      <c r="I3414" s="26"/>
      <c r="J3414" s="19"/>
      <c r="K3414" s="18"/>
      <c r="L3414" s="18"/>
      <c r="M3414" s="18"/>
      <c r="N3414" s="18"/>
      <c r="S3414" s="18"/>
    </row>
    <row r="3415" spans="5:19" x14ac:dyDescent="0.25">
      <c r="E3415" s="16"/>
      <c r="F3415" s="16"/>
      <c r="G3415" s="17"/>
      <c r="H3415" s="18"/>
      <c r="I3415" s="26"/>
      <c r="J3415" s="19"/>
      <c r="K3415" s="18"/>
      <c r="L3415" s="18"/>
      <c r="M3415" s="18"/>
      <c r="N3415" s="18"/>
      <c r="S3415" s="18"/>
    </row>
    <row r="3416" spans="5:19" x14ac:dyDescent="0.25">
      <c r="E3416" s="16"/>
      <c r="F3416" s="16"/>
      <c r="G3416" s="17"/>
      <c r="H3416" s="18"/>
      <c r="I3416" s="26"/>
      <c r="J3416" s="19"/>
      <c r="K3416" s="18"/>
      <c r="L3416" s="18"/>
      <c r="M3416" s="18"/>
      <c r="N3416" s="18"/>
      <c r="S3416" s="18"/>
    </row>
    <row r="3417" spans="5:19" x14ac:dyDescent="0.25">
      <c r="E3417" s="16"/>
      <c r="F3417" s="16"/>
      <c r="G3417" s="17"/>
      <c r="H3417" s="18"/>
      <c r="I3417" s="26"/>
      <c r="J3417" s="19"/>
      <c r="K3417" s="18"/>
      <c r="L3417" s="18"/>
      <c r="M3417" s="18"/>
      <c r="N3417" s="18"/>
      <c r="S3417" s="18"/>
    </row>
    <row r="3418" spans="5:19" x14ac:dyDescent="0.25">
      <c r="E3418" s="16"/>
      <c r="F3418" s="16"/>
      <c r="G3418" s="17"/>
      <c r="H3418" s="18"/>
      <c r="I3418" s="26"/>
      <c r="J3418" s="19"/>
      <c r="K3418" s="18"/>
      <c r="L3418" s="18"/>
      <c r="M3418" s="18"/>
      <c r="N3418" s="18"/>
      <c r="S3418" s="18"/>
    </row>
    <row r="3419" spans="5:19" x14ac:dyDescent="0.25">
      <c r="E3419" s="16"/>
      <c r="F3419" s="16"/>
      <c r="G3419" s="17"/>
      <c r="H3419" s="18"/>
      <c r="I3419" s="26"/>
      <c r="J3419" s="19"/>
      <c r="K3419" s="18"/>
      <c r="L3419" s="18"/>
      <c r="M3419" s="18"/>
      <c r="N3419" s="18"/>
      <c r="S3419" s="18"/>
    </row>
    <row r="3420" spans="5:19" x14ac:dyDescent="0.25">
      <c r="E3420" s="16"/>
      <c r="F3420" s="16"/>
      <c r="G3420" s="17"/>
      <c r="H3420" s="18"/>
      <c r="I3420" s="26"/>
      <c r="J3420" s="19"/>
      <c r="K3420" s="18"/>
      <c r="L3420" s="18"/>
      <c r="M3420" s="18"/>
      <c r="N3420" s="18"/>
      <c r="S3420" s="18"/>
    </row>
    <row r="3421" spans="5:19" x14ac:dyDescent="0.25">
      <c r="E3421" s="16"/>
      <c r="F3421" s="16"/>
      <c r="G3421" s="17"/>
      <c r="H3421" s="18"/>
      <c r="I3421" s="26"/>
      <c r="J3421" s="19"/>
      <c r="K3421" s="18"/>
      <c r="L3421" s="18"/>
      <c r="M3421" s="18"/>
      <c r="N3421" s="18"/>
      <c r="S3421" s="18"/>
    </row>
    <row r="3422" spans="5:19" x14ac:dyDescent="0.25">
      <c r="E3422" s="16"/>
      <c r="F3422" s="16"/>
      <c r="G3422" s="17"/>
      <c r="H3422" s="18"/>
      <c r="I3422" s="26"/>
      <c r="J3422" s="19"/>
      <c r="K3422" s="18"/>
      <c r="L3422" s="18"/>
      <c r="M3422" s="18"/>
      <c r="N3422" s="18"/>
      <c r="S3422" s="18"/>
    </row>
    <row r="3423" spans="5:19" x14ac:dyDescent="0.25">
      <c r="E3423" s="16"/>
      <c r="F3423" s="16"/>
      <c r="G3423" s="17"/>
      <c r="H3423" s="18"/>
      <c r="I3423" s="26"/>
      <c r="J3423" s="19"/>
      <c r="K3423" s="18"/>
      <c r="L3423" s="18"/>
      <c r="M3423" s="18"/>
      <c r="N3423" s="18"/>
      <c r="S3423" s="18"/>
    </row>
    <row r="3424" spans="5:19" x14ac:dyDescent="0.25">
      <c r="E3424" s="16"/>
      <c r="F3424" s="16"/>
      <c r="G3424" s="17"/>
      <c r="H3424" s="18"/>
      <c r="I3424" s="26"/>
      <c r="J3424" s="19"/>
      <c r="K3424" s="18"/>
      <c r="L3424" s="18"/>
      <c r="M3424" s="18"/>
      <c r="N3424" s="18"/>
      <c r="S3424" s="18"/>
    </row>
    <row r="3425" spans="5:19" x14ac:dyDescent="0.25">
      <c r="E3425" s="16"/>
      <c r="F3425" s="16"/>
      <c r="G3425" s="17"/>
      <c r="H3425" s="18"/>
      <c r="I3425" s="26"/>
      <c r="J3425" s="19"/>
      <c r="K3425" s="18"/>
      <c r="L3425" s="18"/>
      <c r="M3425" s="18"/>
      <c r="N3425" s="18"/>
      <c r="S3425" s="18"/>
    </row>
    <row r="3426" spans="5:19" x14ac:dyDescent="0.25">
      <c r="E3426" s="16"/>
      <c r="F3426" s="16"/>
      <c r="G3426" s="17"/>
      <c r="H3426" s="18"/>
      <c r="I3426" s="26"/>
      <c r="J3426" s="19"/>
      <c r="K3426" s="18"/>
      <c r="L3426" s="18"/>
      <c r="M3426" s="18"/>
      <c r="N3426" s="18"/>
      <c r="S3426" s="18"/>
    </row>
    <row r="3427" spans="5:19" x14ac:dyDescent="0.25">
      <c r="E3427" s="16"/>
      <c r="F3427" s="16"/>
      <c r="G3427" s="17"/>
      <c r="H3427" s="18"/>
      <c r="I3427" s="26"/>
      <c r="J3427" s="19"/>
      <c r="K3427" s="18"/>
      <c r="L3427" s="18"/>
      <c r="M3427" s="18"/>
      <c r="N3427" s="18"/>
      <c r="S3427" s="18"/>
    </row>
    <row r="3428" spans="5:19" x14ac:dyDescent="0.25">
      <c r="E3428" s="16"/>
      <c r="F3428" s="16"/>
      <c r="G3428" s="17"/>
      <c r="H3428" s="18"/>
      <c r="I3428" s="26"/>
      <c r="J3428" s="19"/>
      <c r="K3428" s="18"/>
      <c r="L3428" s="18"/>
      <c r="M3428" s="18"/>
      <c r="N3428" s="18"/>
      <c r="S3428" s="18"/>
    </row>
    <row r="3429" spans="5:19" x14ac:dyDescent="0.25">
      <c r="E3429" s="16"/>
      <c r="F3429" s="16"/>
      <c r="G3429" s="17"/>
      <c r="H3429" s="18"/>
      <c r="I3429" s="26"/>
      <c r="J3429" s="19"/>
      <c r="K3429" s="18"/>
      <c r="L3429" s="18"/>
      <c r="M3429" s="18"/>
      <c r="N3429" s="18"/>
      <c r="S3429" s="18"/>
    </row>
    <row r="3430" spans="5:19" x14ac:dyDescent="0.25">
      <c r="E3430" s="16"/>
      <c r="F3430" s="16"/>
      <c r="G3430" s="17"/>
      <c r="H3430" s="18"/>
      <c r="I3430" s="26"/>
      <c r="J3430" s="19"/>
      <c r="K3430" s="18"/>
      <c r="L3430" s="18"/>
      <c r="M3430" s="18"/>
      <c r="N3430" s="18"/>
      <c r="S3430" s="18"/>
    </row>
    <row r="3431" spans="5:19" x14ac:dyDescent="0.25">
      <c r="E3431" s="16"/>
      <c r="F3431" s="16"/>
      <c r="G3431" s="17"/>
      <c r="H3431" s="18"/>
      <c r="I3431" s="26"/>
      <c r="J3431" s="19"/>
      <c r="K3431" s="18"/>
      <c r="L3431" s="18"/>
      <c r="M3431" s="18"/>
      <c r="N3431" s="18"/>
      <c r="S3431" s="18"/>
    </row>
    <row r="3432" spans="5:19" x14ac:dyDescent="0.25">
      <c r="E3432" s="16"/>
      <c r="F3432" s="16"/>
      <c r="G3432" s="17"/>
      <c r="H3432" s="18"/>
      <c r="I3432" s="26"/>
      <c r="J3432" s="19"/>
      <c r="K3432" s="18"/>
      <c r="L3432" s="18"/>
      <c r="M3432" s="18"/>
      <c r="N3432" s="18"/>
      <c r="S3432" s="18"/>
    </row>
    <row r="3433" spans="5:19" x14ac:dyDescent="0.25">
      <c r="E3433" s="16"/>
      <c r="F3433" s="16"/>
      <c r="G3433" s="17"/>
      <c r="H3433" s="18"/>
      <c r="I3433" s="26"/>
      <c r="J3433" s="19"/>
      <c r="K3433" s="18"/>
      <c r="L3433" s="18"/>
      <c r="M3433" s="18"/>
      <c r="N3433" s="18"/>
      <c r="S3433" s="18"/>
    </row>
    <row r="3434" spans="5:19" x14ac:dyDescent="0.25">
      <c r="E3434" s="16"/>
      <c r="F3434" s="16"/>
      <c r="G3434" s="17"/>
      <c r="H3434" s="18"/>
      <c r="I3434" s="26"/>
      <c r="J3434" s="19"/>
      <c r="K3434" s="18"/>
      <c r="L3434" s="18"/>
      <c r="M3434" s="18"/>
      <c r="N3434" s="18"/>
      <c r="S3434" s="18"/>
    </row>
    <row r="3435" spans="5:19" x14ac:dyDescent="0.25">
      <c r="E3435" s="16"/>
      <c r="F3435" s="16"/>
      <c r="G3435" s="17"/>
      <c r="H3435" s="18"/>
      <c r="I3435" s="26"/>
      <c r="J3435" s="19"/>
      <c r="K3435" s="18"/>
      <c r="L3435" s="18"/>
      <c r="M3435" s="18"/>
      <c r="N3435" s="18"/>
      <c r="S3435" s="18"/>
    </row>
    <row r="3436" spans="5:19" x14ac:dyDescent="0.25">
      <c r="E3436" s="16"/>
      <c r="F3436" s="16"/>
      <c r="G3436" s="17"/>
      <c r="H3436" s="18"/>
      <c r="I3436" s="26"/>
      <c r="J3436" s="19"/>
      <c r="K3436" s="18"/>
      <c r="L3436" s="18"/>
      <c r="M3436" s="18"/>
      <c r="N3436" s="18"/>
      <c r="S3436" s="18"/>
    </row>
    <row r="3437" spans="5:19" x14ac:dyDescent="0.25">
      <c r="E3437" s="16"/>
      <c r="F3437" s="16"/>
      <c r="G3437" s="17"/>
      <c r="H3437" s="18"/>
      <c r="I3437" s="26"/>
      <c r="J3437" s="19"/>
      <c r="K3437" s="18"/>
      <c r="L3437" s="18"/>
      <c r="M3437" s="18"/>
      <c r="N3437" s="18"/>
      <c r="S3437" s="18"/>
    </row>
    <row r="3438" spans="5:19" x14ac:dyDescent="0.25">
      <c r="E3438" s="16"/>
      <c r="F3438" s="16"/>
      <c r="G3438" s="17"/>
      <c r="H3438" s="18"/>
      <c r="I3438" s="26"/>
      <c r="J3438" s="19"/>
      <c r="K3438" s="18"/>
      <c r="L3438" s="18"/>
      <c r="M3438" s="18"/>
      <c r="N3438" s="18"/>
      <c r="S3438" s="18"/>
    </row>
    <row r="3439" spans="5:19" x14ac:dyDescent="0.25">
      <c r="E3439" s="16"/>
      <c r="F3439" s="16"/>
      <c r="G3439" s="17"/>
      <c r="H3439" s="18"/>
      <c r="I3439" s="26"/>
      <c r="J3439" s="19"/>
      <c r="K3439" s="18"/>
      <c r="L3439" s="18"/>
      <c r="M3439" s="18"/>
      <c r="N3439" s="18"/>
      <c r="S3439" s="18"/>
    </row>
    <row r="3440" spans="5:19" x14ac:dyDescent="0.25">
      <c r="E3440" s="16"/>
      <c r="F3440" s="16"/>
      <c r="G3440" s="17"/>
      <c r="H3440" s="18"/>
      <c r="I3440" s="26"/>
      <c r="J3440" s="19"/>
      <c r="K3440" s="18"/>
      <c r="L3440" s="18"/>
      <c r="M3440" s="18"/>
      <c r="N3440" s="18"/>
      <c r="S3440" s="18"/>
    </row>
    <row r="3441" spans="5:19" x14ac:dyDescent="0.25">
      <c r="E3441" s="16"/>
      <c r="F3441" s="16"/>
      <c r="G3441" s="17"/>
      <c r="H3441" s="18"/>
      <c r="I3441" s="26"/>
      <c r="J3441" s="19"/>
      <c r="K3441" s="18"/>
      <c r="L3441" s="18"/>
      <c r="M3441" s="18"/>
      <c r="N3441" s="18"/>
      <c r="S3441" s="18"/>
    </row>
    <row r="3442" spans="5:19" x14ac:dyDescent="0.25">
      <c r="E3442" s="16"/>
      <c r="F3442" s="16"/>
      <c r="G3442" s="17"/>
      <c r="H3442" s="18"/>
      <c r="I3442" s="26"/>
      <c r="J3442" s="19"/>
      <c r="K3442" s="18"/>
      <c r="L3442" s="18"/>
      <c r="M3442" s="18"/>
      <c r="N3442" s="18"/>
      <c r="S3442" s="18"/>
    </row>
    <row r="3443" spans="5:19" x14ac:dyDescent="0.25">
      <c r="E3443" s="16"/>
      <c r="F3443" s="16"/>
      <c r="G3443" s="17"/>
      <c r="H3443" s="18"/>
      <c r="I3443" s="26"/>
      <c r="J3443" s="19"/>
      <c r="K3443" s="18"/>
      <c r="L3443" s="18"/>
      <c r="M3443" s="18"/>
      <c r="N3443" s="18"/>
      <c r="S3443" s="18"/>
    </row>
    <row r="3444" spans="5:19" x14ac:dyDescent="0.25">
      <c r="E3444" s="16"/>
      <c r="F3444" s="16"/>
      <c r="G3444" s="17"/>
      <c r="H3444" s="18"/>
      <c r="I3444" s="26"/>
      <c r="J3444" s="19"/>
      <c r="K3444" s="18"/>
      <c r="L3444" s="18"/>
      <c r="M3444" s="18"/>
      <c r="N3444" s="18"/>
      <c r="S3444" s="18"/>
    </row>
    <row r="3445" spans="5:19" x14ac:dyDescent="0.25">
      <c r="E3445" s="16"/>
      <c r="F3445" s="16"/>
      <c r="G3445" s="17"/>
      <c r="H3445" s="18"/>
      <c r="I3445" s="26"/>
      <c r="J3445" s="19"/>
      <c r="K3445" s="18"/>
      <c r="L3445" s="18"/>
      <c r="M3445" s="18"/>
      <c r="N3445" s="18"/>
      <c r="S3445" s="18"/>
    </row>
    <row r="3446" spans="5:19" x14ac:dyDescent="0.25">
      <c r="E3446" s="16"/>
      <c r="F3446" s="16"/>
      <c r="G3446" s="17"/>
      <c r="H3446" s="18"/>
      <c r="I3446" s="26"/>
      <c r="J3446" s="19"/>
      <c r="K3446" s="18"/>
      <c r="L3446" s="18"/>
      <c r="M3446" s="18"/>
      <c r="N3446" s="18"/>
      <c r="S3446" s="18"/>
    </row>
    <row r="3447" spans="5:19" x14ac:dyDescent="0.25">
      <c r="E3447" s="16"/>
      <c r="F3447" s="16"/>
      <c r="G3447" s="17"/>
      <c r="H3447" s="18"/>
      <c r="I3447" s="26"/>
      <c r="J3447" s="19"/>
      <c r="L3447" s="18"/>
      <c r="M3447" s="18"/>
      <c r="N3447" s="18"/>
      <c r="S3447" s="18"/>
    </row>
    <row r="3448" spans="5:19" x14ac:dyDescent="0.25">
      <c r="E3448" s="16"/>
      <c r="F3448" s="16"/>
      <c r="G3448" s="17"/>
      <c r="H3448" s="18"/>
      <c r="I3448" s="26"/>
      <c r="J3448" s="19"/>
      <c r="L3448" s="18"/>
      <c r="M3448" s="18"/>
      <c r="N3448" s="18"/>
      <c r="S3448" s="18"/>
    </row>
    <row r="3449" spans="5:19" x14ac:dyDescent="0.25">
      <c r="E3449" s="16"/>
      <c r="F3449" s="16"/>
      <c r="G3449" s="17"/>
      <c r="H3449" s="18"/>
      <c r="I3449" s="26"/>
      <c r="J3449" s="19"/>
      <c r="K3449" s="18"/>
      <c r="L3449" s="18"/>
      <c r="M3449" s="18"/>
      <c r="N3449" s="18"/>
      <c r="S3449" s="18"/>
    </row>
    <row r="3450" spans="5:19" x14ac:dyDescent="0.25">
      <c r="E3450" s="16"/>
      <c r="F3450" s="16"/>
      <c r="G3450" s="17"/>
      <c r="H3450" s="18"/>
      <c r="I3450" s="26"/>
      <c r="J3450" s="19"/>
      <c r="K3450" s="18"/>
      <c r="L3450" s="18"/>
      <c r="M3450" s="18"/>
      <c r="N3450" s="18"/>
      <c r="S3450" s="18"/>
    </row>
    <row r="3451" spans="5:19" x14ac:dyDescent="0.25">
      <c r="E3451" s="16"/>
      <c r="F3451" s="16"/>
      <c r="G3451" s="17"/>
      <c r="H3451" s="18"/>
      <c r="I3451" s="26"/>
      <c r="J3451" s="19"/>
      <c r="K3451" s="18"/>
      <c r="L3451" s="18"/>
      <c r="M3451" s="18"/>
      <c r="N3451" s="18"/>
      <c r="S3451" s="18"/>
    </row>
    <row r="3452" spans="5:19" x14ac:dyDescent="0.25">
      <c r="E3452" s="16"/>
      <c r="F3452" s="16"/>
      <c r="G3452" s="17"/>
      <c r="H3452" s="18"/>
      <c r="I3452" s="26"/>
      <c r="J3452" s="19"/>
      <c r="K3452" s="18"/>
      <c r="L3452" s="18"/>
      <c r="M3452" s="18"/>
      <c r="N3452" s="18"/>
      <c r="S3452" s="18"/>
    </row>
    <row r="3453" spans="5:19" x14ac:dyDescent="0.25">
      <c r="E3453" s="16"/>
      <c r="F3453" s="16"/>
      <c r="G3453" s="17"/>
      <c r="H3453" s="18"/>
      <c r="I3453" s="26"/>
      <c r="J3453" s="19"/>
      <c r="K3453" s="18"/>
      <c r="L3453" s="18"/>
      <c r="M3453" s="18"/>
      <c r="N3453" s="18"/>
      <c r="S3453" s="18"/>
    </row>
    <row r="3454" spans="5:19" x14ac:dyDescent="0.25">
      <c r="E3454" s="16"/>
      <c r="F3454" s="16"/>
      <c r="G3454" s="17"/>
      <c r="H3454" s="18"/>
      <c r="I3454" s="26"/>
      <c r="J3454" s="19"/>
      <c r="K3454" s="18"/>
      <c r="L3454" s="18"/>
      <c r="M3454" s="18"/>
      <c r="N3454" s="18"/>
      <c r="S3454" s="18"/>
    </row>
    <row r="3455" spans="5:19" x14ac:dyDescent="0.25">
      <c r="E3455" s="16"/>
      <c r="F3455" s="16"/>
      <c r="G3455" s="17"/>
      <c r="H3455" s="18"/>
      <c r="I3455" s="26"/>
      <c r="J3455" s="19"/>
      <c r="K3455" s="18"/>
      <c r="L3455" s="18"/>
      <c r="M3455" s="18"/>
      <c r="N3455" s="18"/>
      <c r="S3455" s="18"/>
    </row>
    <row r="3456" spans="5:19" x14ac:dyDescent="0.25">
      <c r="E3456" s="16"/>
      <c r="F3456" s="16"/>
      <c r="G3456" s="17"/>
      <c r="H3456" s="18"/>
      <c r="I3456" s="26"/>
      <c r="J3456" s="19"/>
      <c r="K3456" s="18"/>
      <c r="L3456" s="18"/>
      <c r="M3456" s="18"/>
      <c r="N3456" s="18"/>
      <c r="S3456" s="18"/>
    </row>
    <row r="3457" spans="5:19" x14ac:dyDescent="0.25">
      <c r="E3457" s="16"/>
      <c r="F3457" s="16"/>
      <c r="G3457" s="17"/>
      <c r="H3457" s="18"/>
      <c r="I3457" s="26"/>
      <c r="J3457" s="19"/>
      <c r="K3457" s="18"/>
      <c r="L3457" s="18"/>
      <c r="M3457" s="18"/>
      <c r="N3457" s="18"/>
      <c r="S3457" s="18"/>
    </row>
    <row r="3458" spans="5:19" x14ac:dyDescent="0.25">
      <c r="E3458" s="16"/>
      <c r="F3458" s="16"/>
      <c r="G3458" s="17"/>
      <c r="H3458" s="18"/>
      <c r="I3458" s="26"/>
      <c r="J3458" s="19"/>
      <c r="K3458" s="18"/>
      <c r="L3458" s="18"/>
      <c r="M3458" s="18"/>
      <c r="N3458" s="18"/>
      <c r="S3458" s="18"/>
    </row>
    <row r="3459" spans="5:19" x14ac:dyDescent="0.25">
      <c r="E3459" s="16"/>
      <c r="F3459" s="16"/>
      <c r="G3459" s="17"/>
      <c r="H3459" s="18"/>
      <c r="I3459" s="26"/>
      <c r="J3459" s="19"/>
      <c r="K3459" s="18"/>
      <c r="L3459" s="18"/>
      <c r="M3459" s="18"/>
      <c r="N3459" s="18"/>
      <c r="S3459" s="18"/>
    </row>
    <row r="3460" spans="5:19" x14ac:dyDescent="0.25">
      <c r="E3460" s="16"/>
      <c r="F3460" s="16"/>
      <c r="G3460" s="17"/>
      <c r="H3460" s="18"/>
      <c r="I3460" s="26"/>
      <c r="J3460" s="19"/>
      <c r="K3460" s="18"/>
      <c r="L3460" s="18"/>
      <c r="M3460" s="18"/>
      <c r="N3460" s="18"/>
      <c r="S3460" s="18"/>
    </row>
    <row r="3461" spans="5:19" x14ac:dyDescent="0.25">
      <c r="E3461" s="16"/>
      <c r="F3461" s="16"/>
      <c r="G3461" s="17"/>
      <c r="H3461" s="18"/>
      <c r="I3461" s="26"/>
      <c r="J3461" s="19"/>
      <c r="K3461" s="18"/>
      <c r="L3461" s="18"/>
      <c r="M3461" s="18"/>
      <c r="N3461" s="18"/>
      <c r="S3461" s="18"/>
    </row>
    <row r="3462" spans="5:19" x14ac:dyDescent="0.25">
      <c r="E3462" s="16"/>
      <c r="F3462" s="16"/>
      <c r="G3462" s="17"/>
      <c r="H3462" s="18"/>
      <c r="I3462" s="26"/>
      <c r="J3462" s="19"/>
      <c r="K3462" s="18"/>
      <c r="L3462" s="18"/>
      <c r="M3462" s="18"/>
      <c r="N3462" s="18"/>
      <c r="S3462" s="18"/>
    </row>
    <row r="3463" spans="5:19" x14ac:dyDescent="0.25">
      <c r="E3463" s="16"/>
      <c r="F3463" s="16"/>
      <c r="G3463" s="17"/>
      <c r="H3463" s="18"/>
      <c r="I3463" s="26"/>
      <c r="J3463" s="19"/>
      <c r="K3463" s="18"/>
      <c r="L3463" s="18"/>
      <c r="M3463" s="18"/>
      <c r="N3463" s="18"/>
      <c r="S3463" s="18"/>
    </row>
    <row r="3464" spans="5:19" x14ac:dyDescent="0.25">
      <c r="E3464" s="16"/>
      <c r="F3464" s="16"/>
      <c r="G3464" s="17"/>
      <c r="H3464" s="18"/>
      <c r="I3464" s="26"/>
      <c r="J3464" s="19"/>
      <c r="K3464" s="18"/>
      <c r="L3464" s="18"/>
      <c r="M3464" s="18"/>
      <c r="N3464" s="18"/>
      <c r="S3464" s="18"/>
    </row>
    <row r="3465" spans="5:19" x14ac:dyDescent="0.25">
      <c r="E3465" s="16"/>
      <c r="F3465" s="16"/>
      <c r="G3465" s="17"/>
      <c r="H3465" s="18"/>
      <c r="I3465" s="26"/>
      <c r="J3465" s="19"/>
      <c r="K3465" s="18"/>
      <c r="L3465" s="18"/>
      <c r="M3465" s="18"/>
      <c r="N3465" s="18"/>
      <c r="S3465" s="18"/>
    </row>
    <row r="3466" spans="5:19" x14ac:dyDescent="0.25">
      <c r="E3466" s="16"/>
      <c r="F3466" s="16"/>
      <c r="G3466" s="17"/>
      <c r="H3466" s="18"/>
      <c r="I3466" s="26"/>
      <c r="J3466" s="19"/>
      <c r="K3466" s="18"/>
      <c r="L3466" s="18"/>
      <c r="M3466" s="18"/>
      <c r="N3466" s="18"/>
      <c r="S3466" s="18"/>
    </row>
    <row r="3467" spans="5:19" x14ac:dyDescent="0.25">
      <c r="E3467" s="16"/>
      <c r="F3467" s="16"/>
      <c r="G3467" s="17"/>
      <c r="H3467" s="18"/>
      <c r="I3467" s="26"/>
      <c r="J3467" s="19"/>
      <c r="K3467" s="18"/>
      <c r="L3467" s="18"/>
      <c r="M3467" s="18"/>
      <c r="N3467" s="18"/>
      <c r="Q3467" s="18"/>
      <c r="S3467" s="18"/>
    </row>
    <row r="3468" spans="5:19" x14ac:dyDescent="0.25">
      <c r="E3468" s="16"/>
      <c r="F3468" s="16"/>
      <c r="G3468" s="17"/>
      <c r="H3468" s="18"/>
      <c r="I3468" s="26"/>
      <c r="J3468" s="19"/>
      <c r="K3468" s="18"/>
      <c r="L3468" s="18"/>
      <c r="M3468" s="18"/>
      <c r="N3468" s="18"/>
      <c r="Q3468" s="18"/>
      <c r="S3468" s="18"/>
    </row>
    <row r="3469" spans="5:19" x14ac:dyDescent="0.25">
      <c r="E3469" s="16"/>
      <c r="F3469" s="16"/>
      <c r="G3469" s="17"/>
      <c r="H3469" s="18"/>
      <c r="I3469" s="26"/>
      <c r="J3469" s="19"/>
      <c r="K3469" s="18"/>
      <c r="L3469" s="18"/>
      <c r="M3469" s="18"/>
      <c r="N3469" s="18"/>
      <c r="S3469" s="18"/>
    </row>
    <row r="3470" spans="5:19" x14ac:dyDescent="0.25">
      <c r="E3470" s="16"/>
      <c r="F3470" s="16"/>
      <c r="G3470" s="17"/>
      <c r="H3470" s="18"/>
      <c r="I3470" s="26"/>
      <c r="J3470" s="19"/>
      <c r="K3470" s="18"/>
      <c r="L3470" s="18"/>
      <c r="M3470" s="18"/>
      <c r="N3470" s="18"/>
      <c r="S3470" s="18"/>
    </row>
    <row r="3471" spans="5:19" x14ac:dyDescent="0.25">
      <c r="E3471" s="16"/>
      <c r="F3471" s="16"/>
      <c r="G3471" s="17"/>
      <c r="H3471" s="18"/>
      <c r="I3471" s="26"/>
      <c r="J3471" s="19"/>
      <c r="K3471" s="18"/>
      <c r="L3471" s="18"/>
      <c r="M3471" s="18"/>
      <c r="N3471" s="18"/>
      <c r="S3471" s="18"/>
    </row>
    <row r="3472" spans="5:19" x14ac:dyDescent="0.25">
      <c r="E3472" s="16"/>
      <c r="F3472" s="16"/>
      <c r="G3472" s="17"/>
      <c r="H3472" s="18"/>
      <c r="I3472" s="26"/>
      <c r="J3472" s="19"/>
      <c r="K3472" s="18"/>
      <c r="L3472" s="18"/>
      <c r="M3472" s="18"/>
      <c r="N3472" s="18"/>
      <c r="S3472" s="18"/>
    </row>
    <row r="3473" spans="5:19" x14ac:dyDescent="0.25">
      <c r="E3473" s="16"/>
      <c r="F3473" s="16"/>
      <c r="G3473" s="17"/>
      <c r="H3473" s="18"/>
      <c r="I3473" s="26"/>
      <c r="J3473" s="19"/>
      <c r="K3473" s="18"/>
      <c r="L3473" s="18"/>
      <c r="M3473" s="18"/>
      <c r="N3473" s="18"/>
      <c r="S3473" s="18"/>
    </row>
    <row r="3474" spans="5:19" x14ac:dyDescent="0.25">
      <c r="E3474" s="16"/>
      <c r="F3474" s="16"/>
      <c r="G3474" s="17"/>
      <c r="H3474" s="18"/>
      <c r="I3474" s="26"/>
      <c r="J3474" s="19"/>
      <c r="K3474" s="18"/>
      <c r="L3474" s="18"/>
      <c r="M3474" s="18"/>
      <c r="N3474" s="18"/>
      <c r="Q3474" s="18"/>
      <c r="S3474" s="18"/>
    </row>
    <row r="3475" spans="5:19" x14ac:dyDescent="0.25">
      <c r="E3475" s="16"/>
      <c r="F3475" s="16"/>
      <c r="G3475" s="17"/>
      <c r="H3475" s="18"/>
      <c r="I3475" s="26"/>
      <c r="J3475" s="19"/>
      <c r="K3475" s="18"/>
      <c r="L3475" s="18"/>
      <c r="M3475" s="18"/>
      <c r="N3475" s="18"/>
      <c r="S3475" s="18"/>
    </row>
    <row r="3476" spans="5:19" x14ac:dyDescent="0.25">
      <c r="E3476" s="16"/>
      <c r="F3476" s="16"/>
      <c r="G3476" s="17"/>
      <c r="H3476" s="18"/>
      <c r="I3476" s="26"/>
      <c r="J3476" s="19"/>
      <c r="K3476" s="18"/>
      <c r="L3476" s="18"/>
      <c r="M3476" s="18"/>
      <c r="N3476" s="18"/>
      <c r="S3476" s="18"/>
    </row>
    <row r="3477" spans="5:19" x14ac:dyDescent="0.25">
      <c r="E3477" s="16"/>
      <c r="F3477" s="16"/>
      <c r="G3477" s="17"/>
      <c r="H3477" s="18"/>
      <c r="I3477" s="26"/>
      <c r="J3477" s="19"/>
      <c r="K3477" s="18"/>
      <c r="L3477" s="18"/>
      <c r="M3477" s="18"/>
      <c r="N3477" s="18"/>
      <c r="S3477" s="18"/>
    </row>
    <row r="3478" spans="5:19" x14ac:dyDescent="0.25">
      <c r="E3478" s="16"/>
      <c r="F3478" s="16"/>
      <c r="G3478" s="17"/>
      <c r="H3478" s="18"/>
      <c r="I3478" s="26"/>
      <c r="J3478" s="19"/>
      <c r="K3478" s="18"/>
      <c r="L3478" s="18"/>
      <c r="M3478" s="18"/>
      <c r="N3478" s="18"/>
      <c r="S3478" s="18"/>
    </row>
    <row r="3479" spans="5:19" x14ac:dyDescent="0.25">
      <c r="E3479" s="16"/>
      <c r="F3479" s="16"/>
      <c r="G3479" s="17"/>
      <c r="H3479" s="18"/>
      <c r="I3479" s="26"/>
      <c r="J3479" s="19"/>
      <c r="K3479" s="18"/>
      <c r="L3479" s="18"/>
      <c r="M3479" s="18"/>
      <c r="N3479" s="18"/>
      <c r="S3479" s="18"/>
    </row>
    <row r="3480" spans="5:19" x14ac:dyDescent="0.25">
      <c r="E3480" s="16"/>
      <c r="F3480" s="16"/>
      <c r="G3480" s="17"/>
      <c r="H3480" s="18"/>
      <c r="I3480" s="26"/>
      <c r="J3480" s="19"/>
      <c r="K3480" s="18"/>
      <c r="L3480" s="18"/>
      <c r="M3480" s="18"/>
      <c r="N3480" s="18"/>
      <c r="S3480" s="18"/>
    </row>
    <row r="3481" spans="5:19" x14ac:dyDescent="0.25">
      <c r="E3481" s="16"/>
      <c r="F3481" s="16"/>
      <c r="G3481" s="17"/>
      <c r="H3481" s="18"/>
      <c r="I3481" s="26"/>
      <c r="J3481" s="19"/>
      <c r="K3481" s="18"/>
      <c r="L3481" s="18"/>
      <c r="M3481" s="18"/>
      <c r="N3481" s="18"/>
      <c r="S3481" s="18"/>
    </row>
    <row r="3482" spans="5:19" x14ac:dyDescent="0.25">
      <c r="E3482" s="16"/>
      <c r="F3482" s="16"/>
      <c r="G3482" s="17"/>
      <c r="H3482" s="18"/>
      <c r="I3482" s="26"/>
      <c r="J3482" s="19"/>
      <c r="K3482" s="18"/>
      <c r="L3482" s="18"/>
      <c r="M3482" s="18"/>
      <c r="N3482" s="18"/>
      <c r="S3482" s="18"/>
    </row>
    <row r="3483" spans="5:19" x14ac:dyDescent="0.25">
      <c r="E3483" s="16"/>
      <c r="F3483" s="16"/>
      <c r="G3483" s="17"/>
      <c r="H3483" s="18"/>
      <c r="I3483" s="26"/>
      <c r="J3483" s="19"/>
      <c r="K3483" s="18"/>
      <c r="L3483" s="18"/>
      <c r="M3483" s="18"/>
      <c r="N3483" s="18"/>
      <c r="S3483" s="18"/>
    </row>
    <row r="3484" spans="5:19" x14ac:dyDescent="0.25">
      <c r="E3484" s="16"/>
      <c r="F3484" s="16"/>
      <c r="G3484" s="17"/>
      <c r="H3484" s="18"/>
      <c r="I3484" s="26"/>
      <c r="J3484" s="19"/>
      <c r="K3484" s="18"/>
      <c r="L3484" s="18"/>
      <c r="M3484" s="18"/>
      <c r="N3484" s="18"/>
      <c r="S3484" s="18"/>
    </row>
    <row r="3485" spans="5:19" x14ac:dyDescent="0.25">
      <c r="E3485" s="16"/>
      <c r="F3485" s="16"/>
      <c r="G3485" s="17"/>
      <c r="H3485" s="18"/>
      <c r="I3485" s="26"/>
      <c r="J3485" s="19"/>
      <c r="K3485" s="18"/>
      <c r="L3485" s="18"/>
      <c r="M3485" s="18"/>
      <c r="N3485" s="18"/>
      <c r="S3485" s="18"/>
    </row>
    <row r="3486" spans="5:19" x14ac:dyDescent="0.25">
      <c r="E3486" s="16"/>
      <c r="F3486" s="16"/>
      <c r="G3486" s="17"/>
      <c r="H3486" s="18"/>
      <c r="I3486" s="26"/>
      <c r="J3486" s="19"/>
      <c r="K3486" s="18"/>
      <c r="L3486" s="18"/>
      <c r="M3486" s="18"/>
      <c r="N3486" s="18"/>
      <c r="S3486" s="18"/>
    </row>
    <row r="3487" spans="5:19" x14ac:dyDescent="0.25">
      <c r="E3487" s="16"/>
      <c r="F3487" s="16"/>
      <c r="G3487" s="17"/>
      <c r="H3487" s="18"/>
      <c r="I3487" s="26"/>
      <c r="J3487" s="19"/>
      <c r="K3487" s="18"/>
      <c r="L3487" s="18"/>
      <c r="M3487" s="18"/>
      <c r="N3487" s="18"/>
      <c r="S3487" s="18"/>
    </row>
    <row r="3488" spans="5:19" x14ac:dyDescent="0.25">
      <c r="E3488" s="16"/>
      <c r="F3488" s="16"/>
      <c r="G3488" s="17"/>
      <c r="H3488" s="18"/>
      <c r="I3488" s="26"/>
      <c r="J3488" s="19"/>
      <c r="K3488" s="18"/>
      <c r="L3488" s="18"/>
      <c r="M3488" s="18"/>
      <c r="N3488" s="18"/>
      <c r="S3488" s="18"/>
    </row>
    <row r="3489" spans="5:19" x14ac:dyDescent="0.25">
      <c r="E3489" s="16"/>
      <c r="F3489" s="16"/>
      <c r="G3489" s="17"/>
      <c r="H3489" s="18"/>
      <c r="I3489" s="26"/>
      <c r="J3489" s="19"/>
      <c r="K3489" s="18"/>
      <c r="L3489" s="18"/>
      <c r="M3489" s="18"/>
      <c r="N3489" s="18"/>
      <c r="S3489" s="18"/>
    </row>
    <row r="3490" spans="5:19" x14ac:dyDescent="0.25">
      <c r="E3490" s="16"/>
      <c r="F3490" s="16"/>
      <c r="G3490" s="17"/>
      <c r="H3490" s="18"/>
      <c r="I3490" s="26"/>
      <c r="J3490" s="19"/>
      <c r="K3490" s="18"/>
      <c r="L3490" s="18"/>
      <c r="M3490" s="18"/>
      <c r="N3490" s="18"/>
      <c r="S3490" s="18"/>
    </row>
    <row r="3491" spans="5:19" x14ac:dyDescent="0.25">
      <c r="E3491" s="16"/>
      <c r="F3491" s="16"/>
      <c r="G3491" s="17"/>
      <c r="H3491" s="18"/>
      <c r="I3491" s="26"/>
      <c r="J3491" s="19"/>
      <c r="K3491" s="18"/>
      <c r="L3491" s="18"/>
      <c r="M3491" s="18"/>
      <c r="N3491" s="18"/>
      <c r="S3491" s="18"/>
    </row>
    <row r="3492" spans="5:19" x14ac:dyDescent="0.25">
      <c r="E3492" s="16"/>
      <c r="F3492" s="16"/>
      <c r="G3492" s="17"/>
      <c r="H3492" s="18"/>
      <c r="I3492" s="26"/>
      <c r="J3492" s="19"/>
      <c r="K3492" s="18"/>
      <c r="L3492" s="18"/>
      <c r="M3492" s="18"/>
      <c r="N3492" s="18"/>
      <c r="S3492" s="18"/>
    </row>
    <row r="3493" spans="5:19" x14ac:dyDescent="0.25">
      <c r="E3493" s="16"/>
      <c r="F3493" s="16"/>
      <c r="G3493" s="17"/>
      <c r="H3493" s="18"/>
      <c r="I3493" s="26"/>
      <c r="J3493" s="19"/>
      <c r="K3493" s="18"/>
      <c r="L3493" s="18"/>
      <c r="M3493" s="18"/>
      <c r="N3493" s="18"/>
      <c r="S3493" s="18"/>
    </row>
    <row r="3494" spans="5:19" x14ac:dyDescent="0.25">
      <c r="E3494" s="16"/>
      <c r="F3494" s="16"/>
      <c r="G3494" s="17"/>
      <c r="H3494" s="18"/>
      <c r="I3494" s="26"/>
      <c r="J3494" s="19"/>
      <c r="K3494" s="18"/>
      <c r="L3494" s="18"/>
      <c r="M3494" s="18"/>
      <c r="N3494" s="18"/>
      <c r="S3494" s="18"/>
    </row>
    <row r="3495" spans="5:19" x14ac:dyDescent="0.25">
      <c r="E3495" s="16"/>
      <c r="F3495" s="16"/>
      <c r="G3495" s="17"/>
      <c r="H3495" s="18"/>
      <c r="I3495" s="26"/>
      <c r="J3495" s="19"/>
      <c r="K3495" s="18"/>
      <c r="L3495" s="18"/>
      <c r="M3495" s="18"/>
      <c r="N3495" s="18"/>
      <c r="S3495" s="18"/>
    </row>
    <row r="3496" spans="5:19" x14ac:dyDescent="0.25">
      <c r="E3496" s="16"/>
      <c r="F3496" s="16"/>
      <c r="G3496" s="17"/>
      <c r="H3496" s="18"/>
      <c r="I3496" s="26"/>
      <c r="J3496" s="19"/>
      <c r="K3496" s="18"/>
      <c r="L3496" s="18"/>
      <c r="M3496" s="18"/>
      <c r="N3496" s="18"/>
      <c r="S3496" s="18"/>
    </row>
    <row r="3497" spans="5:19" x14ac:dyDescent="0.25">
      <c r="E3497" s="16"/>
      <c r="F3497" s="16"/>
      <c r="G3497" s="17"/>
      <c r="H3497" s="18"/>
      <c r="I3497" s="26"/>
      <c r="J3497" s="19"/>
      <c r="K3497" s="18"/>
      <c r="L3497" s="18"/>
      <c r="M3497" s="18"/>
      <c r="N3497" s="18"/>
      <c r="S3497" s="18"/>
    </row>
    <row r="3498" spans="5:19" x14ac:dyDescent="0.25">
      <c r="E3498" s="16"/>
      <c r="F3498" s="16"/>
      <c r="G3498" s="17"/>
      <c r="H3498" s="18"/>
      <c r="I3498" s="26"/>
      <c r="J3498" s="19"/>
      <c r="K3498" s="18"/>
      <c r="L3498" s="18"/>
      <c r="M3498" s="18"/>
      <c r="N3498" s="18"/>
      <c r="S3498" s="18"/>
    </row>
    <row r="3499" spans="5:19" x14ac:dyDescent="0.25">
      <c r="E3499" s="16"/>
      <c r="F3499" s="16"/>
      <c r="G3499" s="17"/>
      <c r="H3499" s="18"/>
      <c r="I3499" s="26"/>
      <c r="J3499" s="19"/>
      <c r="K3499" s="18"/>
      <c r="L3499" s="18"/>
      <c r="M3499" s="18"/>
      <c r="N3499" s="18"/>
      <c r="S3499" s="18"/>
    </row>
    <row r="3500" spans="5:19" x14ac:dyDescent="0.25">
      <c r="E3500" s="16"/>
      <c r="F3500" s="16"/>
      <c r="G3500" s="17"/>
      <c r="H3500" s="18"/>
      <c r="I3500" s="26"/>
      <c r="J3500" s="19"/>
      <c r="K3500" s="18"/>
      <c r="L3500" s="18"/>
      <c r="M3500" s="18"/>
      <c r="N3500" s="18"/>
      <c r="S3500" s="18"/>
    </row>
    <row r="3501" spans="5:19" x14ac:dyDescent="0.25">
      <c r="E3501" s="16"/>
      <c r="F3501" s="16"/>
      <c r="G3501" s="17"/>
      <c r="H3501" s="18"/>
      <c r="I3501" s="26"/>
      <c r="J3501" s="19"/>
      <c r="K3501" s="18"/>
      <c r="L3501" s="18"/>
      <c r="M3501" s="18"/>
      <c r="N3501" s="18"/>
      <c r="S3501" s="18"/>
    </row>
    <row r="3502" spans="5:19" x14ac:dyDescent="0.25">
      <c r="E3502" s="16"/>
      <c r="F3502" s="16"/>
      <c r="G3502" s="17"/>
      <c r="H3502" s="18"/>
      <c r="I3502" s="26"/>
      <c r="J3502" s="19"/>
      <c r="K3502" s="18"/>
      <c r="L3502" s="18"/>
      <c r="M3502" s="18"/>
      <c r="N3502" s="18"/>
      <c r="S3502" s="18"/>
    </row>
    <row r="3503" spans="5:19" x14ac:dyDescent="0.25">
      <c r="E3503" s="16"/>
      <c r="F3503" s="16"/>
      <c r="G3503" s="17"/>
      <c r="H3503" s="18"/>
      <c r="I3503" s="26"/>
      <c r="J3503" s="19"/>
      <c r="K3503" s="18"/>
      <c r="L3503" s="18"/>
      <c r="M3503" s="18"/>
      <c r="N3503" s="18"/>
      <c r="S3503" s="18"/>
    </row>
    <row r="3504" spans="5:19" x14ac:dyDescent="0.25">
      <c r="E3504" s="16"/>
      <c r="F3504" s="16"/>
      <c r="G3504" s="17"/>
      <c r="H3504" s="18"/>
      <c r="I3504" s="26"/>
      <c r="J3504" s="19"/>
      <c r="K3504" s="18"/>
      <c r="L3504" s="18"/>
      <c r="M3504" s="18"/>
      <c r="N3504" s="18"/>
      <c r="S3504" s="18"/>
    </row>
    <row r="3505" spans="5:19" x14ac:dyDescent="0.25">
      <c r="E3505" s="16"/>
      <c r="F3505" s="16"/>
      <c r="G3505" s="17"/>
      <c r="H3505" s="18"/>
      <c r="I3505" s="26"/>
      <c r="J3505" s="19"/>
      <c r="K3505" s="18"/>
      <c r="L3505" s="18"/>
      <c r="M3505" s="18"/>
      <c r="N3505" s="18"/>
      <c r="S3505" s="18"/>
    </row>
    <row r="3506" spans="5:19" x14ac:dyDescent="0.25">
      <c r="E3506" s="16"/>
      <c r="F3506" s="16"/>
      <c r="G3506" s="17"/>
      <c r="H3506" s="18"/>
      <c r="I3506" s="26"/>
      <c r="J3506" s="19"/>
      <c r="K3506" s="18"/>
      <c r="L3506" s="18"/>
      <c r="M3506" s="18"/>
      <c r="N3506" s="18"/>
      <c r="S3506" s="18"/>
    </row>
    <row r="3507" spans="5:19" x14ac:dyDescent="0.25">
      <c r="E3507" s="16"/>
      <c r="F3507" s="16"/>
      <c r="G3507" s="17"/>
      <c r="H3507" s="18"/>
      <c r="I3507" s="26"/>
      <c r="J3507" s="19"/>
      <c r="K3507" s="18"/>
      <c r="L3507" s="18"/>
      <c r="M3507" s="18"/>
      <c r="N3507" s="18"/>
      <c r="S3507" s="18"/>
    </row>
    <row r="3508" spans="5:19" x14ac:dyDescent="0.25">
      <c r="E3508" s="16"/>
      <c r="F3508" s="16"/>
      <c r="G3508" s="17"/>
      <c r="H3508" s="18"/>
      <c r="I3508" s="26"/>
      <c r="J3508" s="19"/>
      <c r="K3508" s="18"/>
      <c r="L3508" s="18"/>
      <c r="M3508" s="18"/>
      <c r="N3508" s="18"/>
      <c r="S3508" s="18"/>
    </row>
    <row r="3509" spans="5:19" x14ac:dyDescent="0.25">
      <c r="E3509" s="16"/>
      <c r="F3509" s="16"/>
      <c r="G3509" s="17"/>
      <c r="H3509" s="18"/>
      <c r="I3509" s="26"/>
      <c r="J3509" s="19"/>
      <c r="K3509" s="18"/>
      <c r="L3509" s="18"/>
      <c r="M3509" s="18"/>
      <c r="N3509" s="18"/>
      <c r="S3509" s="18"/>
    </row>
    <row r="3510" spans="5:19" x14ac:dyDescent="0.25">
      <c r="E3510" s="16"/>
      <c r="F3510" s="16"/>
      <c r="G3510" s="17"/>
      <c r="H3510" s="18"/>
      <c r="I3510" s="26"/>
      <c r="J3510" s="19"/>
      <c r="K3510" s="18"/>
      <c r="L3510" s="18"/>
      <c r="M3510" s="18"/>
      <c r="N3510" s="18"/>
      <c r="S3510" s="18"/>
    </row>
    <row r="3511" spans="5:19" x14ac:dyDescent="0.25">
      <c r="E3511" s="16"/>
      <c r="F3511" s="16"/>
      <c r="G3511" s="17"/>
      <c r="H3511" s="18"/>
      <c r="I3511" s="26"/>
      <c r="J3511" s="19"/>
      <c r="K3511" s="18"/>
      <c r="L3511" s="18"/>
      <c r="M3511" s="18"/>
      <c r="N3511" s="18"/>
      <c r="S3511" s="18"/>
    </row>
    <row r="3512" spans="5:19" x14ac:dyDescent="0.25">
      <c r="E3512" s="16"/>
      <c r="F3512" s="16"/>
      <c r="G3512" s="17"/>
      <c r="H3512" s="18"/>
      <c r="I3512" s="26"/>
      <c r="J3512" s="19"/>
      <c r="K3512" s="18"/>
      <c r="L3512" s="18"/>
      <c r="M3512" s="18"/>
      <c r="N3512" s="18"/>
      <c r="S3512" s="18"/>
    </row>
    <row r="3513" spans="5:19" x14ac:dyDescent="0.25">
      <c r="E3513" s="16"/>
      <c r="F3513" s="16"/>
      <c r="G3513" s="17"/>
      <c r="H3513" s="18"/>
      <c r="I3513" s="26"/>
      <c r="J3513" s="19"/>
      <c r="K3513" s="18"/>
      <c r="L3513" s="18"/>
      <c r="M3513" s="18"/>
      <c r="N3513" s="18"/>
      <c r="S3513" s="18"/>
    </row>
    <row r="3514" spans="5:19" x14ac:dyDescent="0.25">
      <c r="E3514" s="16"/>
      <c r="F3514" s="16"/>
      <c r="G3514" s="17"/>
      <c r="H3514" s="18"/>
      <c r="I3514" s="26"/>
      <c r="J3514" s="19"/>
      <c r="K3514" s="18"/>
      <c r="L3514" s="18"/>
      <c r="M3514" s="18"/>
      <c r="N3514" s="18"/>
      <c r="S3514" s="18"/>
    </row>
    <row r="3515" spans="5:19" x14ac:dyDescent="0.25">
      <c r="E3515" s="16"/>
      <c r="F3515" s="16"/>
      <c r="G3515" s="17"/>
      <c r="H3515" s="18"/>
      <c r="I3515" s="26"/>
      <c r="J3515" s="19"/>
      <c r="L3515" s="18"/>
      <c r="M3515" s="18"/>
      <c r="N3515" s="18"/>
      <c r="S3515" s="18"/>
    </row>
    <row r="3516" spans="5:19" x14ac:dyDescent="0.25">
      <c r="E3516" s="16"/>
      <c r="F3516" s="16"/>
      <c r="G3516" s="17"/>
      <c r="H3516" s="18"/>
      <c r="I3516" s="26"/>
      <c r="J3516" s="19"/>
      <c r="L3516" s="18"/>
      <c r="M3516" s="18"/>
      <c r="N3516" s="18"/>
      <c r="S3516" s="18"/>
    </row>
    <row r="3517" spans="5:19" x14ac:dyDescent="0.25">
      <c r="E3517" s="16"/>
      <c r="F3517" s="16"/>
      <c r="G3517" s="17"/>
      <c r="H3517" s="18"/>
      <c r="I3517" s="26"/>
      <c r="J3517" s="19"/>
      <c r="K3517" s="18"/>
      <c r="L3517" s="18"/>
      <c r="M3517" s="18"/>
      <c r="N3517" s="18"/>
      <c r="S3517" s="18"/>
    </row>
    <row r="3518" spans="5:19" x14ac:dyDescent="0.25">
      <c r="E3518" s="16"/>
      <c r="F3518" s="16"/>
      <c r="G3518" s="17"/>
      <c r="H3518" s="18"/>
      <c r="I3518" s="26"/>
      <c r="J3518" s="19"/>
      <c r="K3518" s="18"/>
      <c r="L3518" s="18"/>
      <c r="M3518" s="18"/>
      <c r="N3518" s="18"/>
      <c r="S3518" s="18"/>
    </row>
    <row r="3519" spans="5:19" x14ac:dyDescent="0.25">
      <c r="E3519" s="16"/>
      <c r="F3519" s="16"/>
      <c r="G3519" s="17"/>
      <c r="H3519" s="18"/>
      <c r="I3519" s="26"/>
      <c r="J3519" s="19"/>
      <c r="K3519" s="18"/>
      <c r="L3519" s="18"/>
      <c r="M3519" s="18"/>
      <c r="N3519" s="18"/>
      <c r="S3519" s="18"/>
    </row>
    <row r="3520" spans="5:19" x14ac:dyDescent="0.25">
      <c r="E3520" s="16"/>
      <c r="F3520" s="16"/>
      <c r="G3520" s="17"/>
      <c r="H3520" s="18"/>
      <c r="I3520" s="26"/>
      <c r="J3520" s="19"/>
      <c r="K3520" s="18"/>
      <c r="L3520" s="18"/>
      <c r="M3520" s="18"/>
      <c r="N3520" s="18"/>
      <c r="S3520" s="18"/>
    </row>
    <row r="3521" spans="5:19" x14ac:dyDescent="0.25">
      <c r="E3521" s="16"/>
      <c r="F3521" s="16"/>
      <c r="G3521" s="17"/>
      <c r="H3521" s="18"/>
      <c r="I3521" s="26"/>
      <c r="J3521" s="19"/>
      <c r="K3521" s="18"/>
      <c r="L3521" s="18"/>
      <c r="M3521" s="18"/>
      <c r="N3521" s="18"/>
      <c r="S3521" s="18"/>
    </row>
    <row r="3522" spans="5:19" x14ac:dyDescent="0.25">
      <c r="E3522" s="16"/>
      <c r="F3522" s="16"/>
      <c r="G3522" s="17"/>
      <c r="H3522" s="18"/>
      <c r="I3522" s="26"/>
      <c r="J3522" s="19"/>
      <c r="K3522" s="18"/>
      <c r="L3522" s="18"/>
      <c r="M3522" s="18"/>
      <c r="N3522" s="18"/>
      <c r="S3522" s="18"/>
    </row>
    <row r="3523" spans="5:19" x14ac:dyDescent="0.25">
      <c r="E3523" s="16"/>
      <c r="F3523" s="16"/>
      <c r="G3523" s="17"/>
      <c r="H3523" s="18"/>
      <c r="I3523" s="26"/>
      <c r="J3523" s="19"/>
      <c r="K3523" s="18"/>
      <c r="L3523" s="18"/>
      <c r="M3523" s="18"/>
      <c r="N3523" s="18"/>
      <c r="S3523" s="18"/>
    </row>
    <row r="3524" spans="5:19" x14ac:dyDescent="0.25">
      <c r="E3524" s="16"/>
      <c r="F3524" s="16"/>
      <c r="G3524" s="17"/>
      <c r="H3524" s="18"/>
      <c r="I3524" s="26"/>
      <c r="J3524" s="19"/>
      <c r="K3524" s="18"/>
      <c r="L3524" s="18"/>
      <c r="M3524" s="18"/>
      <c r="N3524" s="18"/>
      <c r="S3524" s="18"/>
    </row>
    <row r="3525" spans="5:19" x14ac:dyDescent="0.25">
      <c r="E3525" s="16"/>
      <c r="F3525" s="16"/>
      <c r="G3525" s="17"/>
      <c r="H3525" s="18"/>
      <c r="I3525" s="26"/>
      <c r="J3525" s="19"/>
      <c r="K3525" s="18"/>
      <c r="L3525" s="18"/>
      <c r="M3525" s="18"/>
      <c r="N3525" s="18"/>
      <c r="S3525" s="18"/>
    </row>
    <row r="3526" spans="5:19" x14ac:dyDescent="0.25">
      <c r="E3526" s="16"/>
      <c r="F3526" s="16"/>
      <c r="G3526" s="17"/>
      <c r="H3526" s="18"/>
      <c r="I3526" s="26"/>
      <c r="J3526" s="19"/>
      <c r="K3526" s="18"/>
      <c r="L3526" s="18"/>
      <c r="M3526" s="18"/>
      <c r="N3526" s="18"/>
      <c r="S3526" s="18"/>
    </row>
    <row r="3527" spans="5:19" x14ac:dyDescent="0.25">
      <c r="E3527" s="16"/>
      <c r="F3527" s="16"/>
      <c r="G3527" s="17"/>
      <c r="H3527" s="18"/>
      <c r="I3527" s="26"/>
      <c r="J3527" s="19"/>
      <c r="K3527" s="18"/>
      <c r="L3527" s="18"/>
      <c r="M3527" s="18"/>
      <c r="N3527" s="18"/>
      <c r="S3527" s="18"/>
    </row>
    <row r="3528" spans="5:19" x14ac:dyDescent="0.25">
      <c r="E3528" s="16"/>
      <c r="F3528" s="16"/>
      <c r="G3528" s="17"/>
      <c r="H3528" s="18"/>
      <c r="I3528" s="26"/>
      <c r="J3528" s="19"/>
      <c r="K3528" s="18"/>
      <c r="L3528" s="18"/>
      <c r="M3528" s="18"/>
      <c r="N3528" s="18"/>
      <c r="S3528" s="18"/>
    </row>
    <row r="3529" spans="5:19" x14ac:dyDescent="0.25">
      <c r="E3529" s="16"/>
      <c r="F3529" s="16"/>
      <c r="G3529" s="17"/>
      <c r="H3529" s="18"/>
      <c r="I3529" s="26"/>
      <c r="J3529" s="19"/>
      <c r="K3529" s="18"/>
      <c r="L3529" s="18"/>
      <c r="M3529" s="18"/>
      <c r="N3529" s="18"/>
      <c r="S3529" s="18"/>
    </row>
    <row r="3530" spans="5:19" x14ac:dyDescent="0.25">
      <c r="E3530" s="16"/>
      <c r="F3530" s="16"/>
      <c r="G3530" s="17"/>
      <c r="H3530" s="18"/>
      <c r="I3530" s="26"/>
      <c r="J3530" s="19"/>
      <c r="L3530" s="18"/>
      <c r="M3530" s="18"/>
      <c r="N3530" s="18"/>
      <c r="S3530" s="18"/>
    </row>
    <row r="3531" spans="5:19" x14ac:dyDescent="0.25">
      <c r="E3531" s="16"/>
      <c r="F3531" s="16"/>
      <c r="G3531" s="17"/>
      <c r="H3531" s="18"/>
      <c r="I3531" s="26"/>
      <c r="J3531" s="19"/>
      <c r="K3531" s="18"/>
      <c r="L3531" s="18"/>
      <c r="M3531" s="18"/>
      <c r="N3531" s="18"/>
      <c r="S3531" s="18"/>
    </row>
    <row r="3532" spans="5:19" x14ac:dyDescent="0.25">
      <c r="E3532" s="16"/>
      <c r="F3532" s="16"/>
      <c r="G3532" s="17"/>
      <c r="H3532" s="18"/>
      <c r="I3532" s="26"/>
      <c r="J3532" s="19"/>
      <c r="K3532" s="18"/>
      <c r="L3532" s="18"/>
      <c r="M3532" s="18"/>
      <c r="N3532" s="18"/>
      <c r="S3532" s="18"/>
    </row>
    <row r="3533" spans="5:19" x14ac:dyDescent="0.25">
      <c r="E3533" s="16"/>
      <c r="F3533" s="16"/>
      <c r="G3533" s="17"/>
      <c r="H3533" s="18"/>
      <c r="I3533" s="26"/>
      <c r="J3533" s="19"/>
      <c r="K3533" s="18"/>
      <c r="L3533" s="18"/>
      <c r="M3533" s="18"/>
      <c r="N3533" s="18"/>
      <c r="S3533" s="18"/>
    </row>
    <row r="3534" spans="5:19" x14ac:dyDescent="0.25">
      <c r="E3534" s="16"/>
      <c r="F3534" s="16"/>
      <c r="G3534" s="17"/>
      <c r="H3534" s="18"/>
      <c r="I3534" s="26"/>
      <c r="J3534" s="19"/>
      <c r="K3534" s="18"/>
      <c r="L3534" s="18"/>
      <c r="M3534" s="18"/>
      <c r="N3534" s="18"/>
      <c r="S3534" s="18"/>
    </row>
    <row r="3535" spans="5:19" x14ac:dyDescent="0.25">
      <c r="E3535" s="16"/>
      <c r="F3535" s="16"/>
      <c r="G3535" s="17"/>
      <c r="H3535" s="18"/>
      <c r="I3535" s="26"/>
      <c r="J3535" s="19"/>
      <c r="K3535" s="18"/>
      <c r="L3535" s="18"/>
      <c r="M3535" s="18"/>
      <c r="N3535" s="18"/>
      <c r="S3535" s="18"/>
    </row>
    <row r="3536" spans="5:19" x14ac:dyDescent="0.25">
      <c r="E3536" s="16"/>
      <c r="F3536" s="16"/>
      <c r="G3536" s="17"/>
      <c r="H3536" s="18"/>
      <c r="I3536" s="26"/>
      <c r="J3536" s="19"/>
      <c r="K3536" s="18"/>
      <c r="L3536" s="18"/>
      <c r="M3536" s="18"/>
      <c r="N3536" s="18"/>
      <c r="S3536" s="18"/>
    </row>
    <row r="3537" spans="5:19" x14ac:dyDescent="0.25">
      <c r="E3537" s="16"/>
      <c r="F3537" s="16"/>
      <c r="G3537" s="17"/>
      <c r="H3537" s="18"/>
      <c r="I3537" s="26"/>
      <c r="J3537" s="19"/>
      <c r="K3537" s="18"/>
      <c r="L3537" s="18"/>
      <c r="M3537" s="18"/>
      <c r="N3537" s="18"/>
      <c r="S3537" s="18"/>
    </row>
    <row r="3538" spans="5:19" x14ac:dyDescent="0.25">
      <c r="E3538" s="16"/>
      <c r="F3538" s="16"/>
      <c r="G3538" s="17"/>
      <c r="H3538" s="18"/>
      <c r="I3538" s="26"/>
      <c r="J3538" s="19"/>
      <c r="K3538" s="18"/>
      <c r="L3538" s="18"/>
      <c r="M3538" s="18"/>
      <c r="N3538" s="18"/>
      <c r="S3538" s="18"/>
    </row>
    <row r="3539" spans="5:19" x14ac:dyDescent="0.25">
      <c r="E3539" s="16"/>
      <c r="F3539" s="16"/>
      <c r="G3539" s="17"/>
      <c r="H3539" s="18"/>
      <c r="I3539" s="26"/>
      <c r="J3539" s="19"/>
      <c r="K3539" s="18"/>
      <c r="L3539" s="18"/>
      <c r="M3539" s="18"/>
      <c r="N3539" s="18"/>
      <c r="S3539" s="18"/>
    </row>
    <row r="3540" spans="5:19" x14ac:dyDescent="0.25">
      <c r="E3540" s="16"/>
      <c r="F3540" s="16"/>
      <c r="G3540" s="17"/>
      <c r="H3540" s="18"/>
      <c r="I3540" s="26"/>
      <c r="J3540" s="19"/>
      <c r="K3540" s="18"/>
      <c r="L3540" s="18"/>
      <c r="M3540" s="18"/>
      <c r="N3540" s="18"/>
      <c r="S3540" s="18"/>
    </row>
    <row r="3541" spans="5:19" x14ac:dyDescent="0.25">
      <c r="E3541" s="16"/>
      <c r="F3541" s="16"/>
      <c r="G3541" s="17"/>
      <c r="H3541" s="18"/>
      <c r="I3541" s="26"/>
      <c r="J3541" s="19"/>
      <c r="K3541" s="18"/>
      <c r="L3541" s="18"/>
      <c r="M3541" s="18"/>
      <c r="N3541" s="18"/>
      <c r="S3541" s="18"/>
    </row>
    <row r="3542" spans="5:19" x14ac:dyDescent="0.25">
      <c r="E3542" s="16"/>
      <c r="F3542" s="16"/>
      <c r="G3542" s="17"/>
      <c r="H3542" s="18"/>
      <c r="I3542" s="26"/>
      <c r="J3542" s="19"/>
      <c r="K3542" s="18"/>
      <c r="L3542" s="18"/>
      <c r="M3542" s="18"/>
      <c r="N3542" s="18"/>
      <c r="S3542" s="18"/>
    </row>
    <row r="3543" spans="5:19" x14ac:dyDescent="0.25">
      <c r="E3543" s="16"/>
      <c r="F3543" s="16"/>
      <c r="G3543" s="17"/>
      <c r="H3543" s="18"/>
      <c r="I3543" s="26"/>
      <c r="J3543" s="19"/>
      <c r="K3543" s="18"/>
      <c r="L3543" s="18"/>
      <c r="M3543" s="18"/>
      <c r="N3543" s="18"/>
      <c r="S3543" s="18"/>
    </row>
    <row r="3544" spans="5:19" x14ac:dyDescent="0.25">
      <c r="E3544" s="16"/>
      <c r="F3544" s="16"/>
      <c r="G3544" s="17"/>
      <c r="H3544" s="18"/>
      <c r="I3544" s="26"/>
      <c r="J3544" s="19"/>
      <c r="K3544" s="18"/>
      <c r="L3544" s="18"/>
      <c r="M3544" s="18"/>
      <c r="N3544" s="18"/>
      <c r="S3544" s="18"/>
    </row>
    <row r="3545" spans="5:19" x14ac:dyDescent="0.25">
      <c r="E3545" s="16"/>
      <c r="F3545" s="16"/>
      <c r="G3545" s="17"/>
      <c r="H3545" s="18"/>
      <c r="I3545" s="26"/>
      <c r="J3545" s="19"/>
      <c r="K3545" s="18"/>
      <c r="L3545" s="18"/>
      <c r="M3545" s="18"/>
      <c r="N3545" s="18"/>
      <c r="S3545" s="18"/>
    </row>
    <row r="3546" spans="5:19" x14ac:dyDescent="0.25">
      <c r="E3546" s="16"/>
      <c r="F3546" s="16"/>
      <c r="G3546" s="17"/>
      <c r="H3546" s="18"/>
      <c r="I3546" s="26"/>
      <c r="J3546" s="19"/>
      <c r="K3546" s="18"/>
      <c r="L3546" s="18"/>
      <c r="M3546" s="18"/>
      <c r="N3546" s="18"/>
      <c r="S3546" s="18"/>
    </row>
    <row r="3547" spans="5:19" x14ac:dyDescent="0.25">
      <c r="E3547" s="16"/>
      <c r="F3547" s="16"/>
      <c r="G3547" s="17"/>
      <c r="H3547" s="18"/>
      <c r="I3547" s="26"/>
      <c r="J3547" s="19"/>
      <c r="K3547" s="18"/>
      <c r="L3547" s="18"/>
      <c r="M3547" s="18"/>
      <c r="N3547" s="18"/>
      <c r="S3547" s="18"/>
    </row>
    <row r="3548" spans="5:19" x14ac:dyDescent="0.25">
      <c r="E3548" s="16"/>
      <c r="F3548" s="16"/>
      <c r="G3548" s="17"/>
      <c r="H3548" s="18"/>
      <c r="I3548" s="26"/>
      <c r="J3548" s="19"/>
      <c r="K3548" s="18"/>
      <c r="L3548" s="18"/>
      <c r="M3548" s="18"/>
      <c r="N3548" s="18"/>
      <c r="S3548" s="18"/>
    </row>
    <row r="3549" spans="5:19" x14ac:dyDescent="0.25">
      <c r="E3549" s="16"/>
      <c r="F3549" s="16"/>
      <c r="G3549" s="17"/>
      <c r="H3549" s="18"/>
      <c r="I3549" s="26"/>
      <c r="J3549" s="19"/>
      <c r="K3549" s="18"/>
      <c r="L3549" s="18"/>
      <c r="M3549" s="18"/>
      <c r="N3549" s="18"/>
      <c r="S3549" s="18"/>
    </row>
    <row r="3550" spans="5:19" x14ac:dyDescent="0.25">
      <c r="E3550" s="16"/>
      <c r="F3550" s="16"/>
      <c r="G3550" s="17"/>
      <c r="H3550" s="18"/>
      <c r="I3550" s="26"/>
      <c r="J3550" s="19"/>
      <c r="K3550" s="18"/>
      <c r="L3550" s="18"/>
      <c r="M3550" s="18"/>
      <c r="N3550" s="18"/>
      <c r="S3550" s="18"/>
    </row>
    <row r="3551" spans="5:19" x14ac:dyDescent="0.25">
      <c r="E3551" s="16"/>
      <c r="F3551" s="16"/>
      <c r="G3551" s="17"/>
      <c r="H3551" s="18"/>
      <c r="I3551" s="26"/>
      <c r="J3551" s="19"/>
      <c r="K3551" s="18"/>
      <c r="L3551" s="18"/>
      <c r="M3551" s="18"/>
      <c r="N3551" s="18"/>
      <c r="S3551" s="18"/>
    </row>
    <row r="3552" spans="5:19" x14ac:dyDescent="0.25">
      <c r="E3552" s="16"/>
      <c r="F3552" s="16"/>
      <c r="G3552" s="17"/>
      <c r="H3552" s="18"/>
      <c r="I3552" s="26"/>
      <c r="J3552" s="19"/>
      <c r="K3552" s="18"/>
      <c r="L3552" s="18"/>
      <c r="M3552" s="18"/>
      <c r="N3552" s="18"/>
      <c r="S3552" s="18"/>
    </row>
    <row r="3553" spans="5:19" x14ac:dyDescent="0.25">
      <c r="E3553" s="16"/>
      <c r="F3553" s="16"/>
      <c r="G3553" s="17"/>
      <c r="H3553" s="18"/>
      <c r="I3553" s="26"/>
      <c r="J3553" s="19"/>
      <c r="K3553" s="18"/>
      <c r="L3553" s="18"/>
      <c r="M3553" s="18"/>
      <c r="N3553" s="18"/>
      <c r="S3553" s="18"/>
    </row>
    <row r="3554" spans="5:19" x14ac:dyDescent="0.25">
      <c r="E3554" s="16"/>
      <c r="F3554" s="16"/>
      <c r="G3554" s="17"/>
      <c r="H3554" s="18"/>
      <c r="I3554" s="26"/>
      <c r="J3554" s="19"/>
      <c r="K3554" s="18"/>
      <c r="L3554" s="18"/>
      <c r="M3554" s="18"/>
      <c r="N3554" s="18"/>
      <c r="S3554" s="18"/>
    </row>
    <row r="3555" spans="5:19" x14ac:dyDescent="0.25">
      <c r="E3555" s="16"/>
      <c r="F3555" s="16"/>
      <c r="G3555" s="17"/>
      <c r="H3555" s="18"/>
      <c r="I3555" s="26"/>
      <c r="J3555" s="19"/>
      <c r="K3555" s="18"/>
      <c r="L3555" s="18"/>
      <c r="M3555" s="18"/>
      <c r="N3555" s="18"/>
      <c r="S3555" s="18"/>
    </row>
    <row r="3556" spans="5:19" x14ac:dyDescent="0.25">
      <c r="E3556" s="16"/>
      <c r="F3556" s="16"/>
      <c r="G3556" s="17"/>
      <c r="H3556" s="18"/>
      <c r="I3556" s="26"/>
      <c r="J3556" s="19"/>
      <c r="K3556" s="18"/>
      <c r="L3556" s="18"/>
      <c r="M3556" s="18"/>
      <c r="N3556" s="18"/>
      <c r="S3556" s="18"/>
    </row>
    <row r="3557" spans="5:19" x14ac:dyDescent="0.25">
      <c r="E3557" s="16"/>
      <c r="F3557" s="16"/>
      <c r="G3557" s="17"/>
      <c r="H3557" s="18"/>
      <c r="I3557" s="26"/>
      <c r="J3557" s="19"/>
      <c r="K3557" s="18"/>
      <c r="L3557" s="18"/>
      <c r="M3557" s="18"/>
      <c r="N3557" s="18"/>
      <c r="S3557" s="18"/>
    </row>
    <row r="3558" spans="5:19" x14ac:dyDescent="0.25">
      <c r="E3558" s="16"/>
      <c r="F3558" s="16"/>
      <c r="G3558" s="17"/>
      <c r="H3558" s="18"/>
      <c r="I3558" s="26"/>
      <c r="J3558" s="19"/>
      <c r="K3558" s="18"/>
      <c r="L3558" s="18"/>
      <c r="M3558" s="18"/>
      <c r="N3558" s="18"/>
      <c r="S3558" s="18"/>
    </row>
    <row r="3559" spans="5:19" x14ac:dyDescent="0.25">
      <c r="E3559" s="16"/>
      <c r="F3559" s="16"/>
      <c r="G3559" s="17"/>
      <c r="H3559" s="18"/>
      <c r="I3559" s="26"/>
      <c r="J3559" s="19"/>
      <c r="K3559" s="18"/>
      <c r="L3559" s="18"/>
      <c r="M3559" s="18"/>
      <c r="N3559" s="18"/>
      <c r="S3559" s="18"/>
    </row>
    <row r="3560" spans="5:19" x14ac:dyDescent="0.25">
      <c r="E3560" s="16"/>
      <c r="F3560" s="16"/>
      <c r="G3560" s="17"/>
      <c r="H3560" s="18"/>
      <c r="I3560" s="26"/>
      <c r="J3560" s="19"/>
      <c r="K3560" s="18"/>
      <c r="L3560" s="18"/>
      <c r="M3560" s="18"/>
      <c r="N3560" s="18"/>
      <c r="S3560" s="18"/>
    </row>
    <row r="3561" spans="5:19" x14ac:dyDescent="0.25">
      <c r="E3561" s="16"/>
      <c r="F3561" s="16"/>
      <c r="G3561" s="17"/>
      <c r="H3561" s="18"/>
      <c r="I3561" s="26"/>
      <c r="J3561" s="19"/>
      <c r="K3561" s="18"/>
      <c r="L3561" s="18"/>
      <c r="M3561" s="18"/>
      <c r="N3561" s="18"/>
      <c r="S3561" s="18"/>
    </row>
    <row r="3562" spans="5:19" x14ac:dyDescent="0.25">
      <c r="E3562" s="16"/>
      <c r="F3562" s="16"/>
      <c r="G3562" s="17"/>
      <c r="H3562" s="18"/>
      <c r="I3562" s="26"/>
      <c r="J3562" s="19"/>
      <c r="K3562" s="18"/>
      <c r="L3562" s="18"/>
      <c r="M3562" s="18"/>
      <c r="N3562" s="18"/>
      <c r="S3562" s="18"/>
    </row>
    <row r="3563" spans="5:19" x14ac:dyDescent="0.25">
      <c r="E3563" s="16"/>
      <c r="F3563" s="16"/>
      <c r="G3563" s="17"/>
      <c r="H3563" s="18"/>
      <c r="I3563" s="26"/>
      <c r="J3563" s="19"/>
      <c r="K3563" s="18"/>
      <c r="L3563" s="18"/>
      <c r="M3563" s="18"/>
      <c r="N3563" s="18"/>
      <c r="S3563" s="18"/>
    </row>
    <row r="3564" spans="5:19" x14ac:dyDescent="0.25">
      <c r="E3564" s="16"/>
      <c r="F3564" s="16"/>
      <c r="G3564" s="17"/>
      <c r="H3564" s="18"/>
      <c r="I3564" s="26"/>
      <c r="J3564" s="19"/>
      <c r="K3564" s="18"/>
      <c r="L3564" s="18"/>
      <c r="M3564" s="18"/>
      <c r="N3564" s="18"/>
      <c r="S3564" s="18"/>
    </row>
    <row r="3565" spans="5:19" x14ac:dyDescent="0.25">
      <c r="E3565" s="16"/>
      <c r="F3565" s="16"/>
      <c r="G3565" s="17"/>
      <c r="H3565" s="18"/>
      <c r="I3565" s="26"/>
      <c r="J3565" s="19"/>
      <c r="K3565" s="18"/>
      <c r="L3565" s="18"/>
      <c r="M3565" s="18"/>
      <c r="N3565" s="18"/>
      <c r="S3565" s="18"/>
    </row>
    <row r="3566" spans="5:19" x14ac:dyDescent="0.25">
      <c r="E3566" s="16"/>
      <c r="F3566" s="16"/>
      <c r="G3566" s="17"/>
      <c r="H3566" s="18"/>
      <c r="I3566" s="26"/>
      <c r="J3566" s="19"/>
      <c r="K3566" s="18"/>
      <c r="L3566" s="18"/>
      <c r="M3566" s="18"/>
      <c r="N3566" s="18"/>
      <c r="S3566" s="18"/>
    </row>
    <row r="3567" spans="5:19" x14ac:dyDescent="0.25">
      <c r="E3567" s="16"/>
      <c r="F3567" s="16"/>
      <c r="G3567" s="17"/>
      <c r="H3567" s="18"/>
      <c r="I3567" s="26"/>
      <c r="J3567" s="19"/>
      <c r="K3567" s="18"/>
      <c r="L3567" s="18"/>
      <c r="M3567" s="18"/>
      <c r="N3567" s="18"/>
      <c r="S3567" s="18"/>
    </row>
    <row r="3568" spans="5:19" x14ac:dyDescent="0.25">
      <c r="E3568" s="16"/>
      <c r="F3568" s="16"/>
      <c r="G3568" s="17"/>
      <c r="H3568" s="18"/>
      <c r="I3568" s="26"/>
      <c r="J3568" s="19"/>
      <c r="K3568" s="18"/>
      <c r="L3568" s="18"/>
      <c r="M3568" s="18"/>
      <c r="N3568" s="18"/>
      <c r="S3568" s="18"/>
    </row>
    <row r="3569" spans="5:19" x14ac:dyDescent="0.25">
      <c r="E3569" s="16"/>
      <c r="F3569" s="16"/>
      <c r="G3569" s="17"/>
      <c r="H3569" s="18"/>
      <c r="I3569" s="26"/>
      <c r="J3569" s="19"/>
      <c r="K3569" s="18"/>
      <c r="L3569" s="18"/>
      <c r="M3569" s="18"/>
      <c r="N3569" s="18"/>
      <c r="S3569" s="18"/>
    </row>
    <row r="3570" spans="5:19" x14ac:dyDescent="0.25">
      <c r="E3570" s="16"/>
      <c r="F3570" s="16"/>
      <c r="G3570" s="17"/>
      <c r="H3570" s="18"/>
      <c r="I3570" s="26"/>
      <c r="J3570" s="19"/>
      <c r="K3570" s="18"/>
      <c r="L3570" s="18"/>
      <c r="M3570" s="18"/>
      <c r="N3570" s="18"/>
      <c r="Q3570" s="18"/>
      <c r="S3570" s="18"/>
    </row>
    <row r="3571" spans="5:19" x14ac:dyDescent="0.25">
      <c r="E3571" s="16"/>
      <c r="F3571" s="16"/>
      <c r="G3571" s="17"/>
      <c r="H3571" s="18"/>
      <c r="I3571" s="26"/>
      <c r="J3571" s="19"/>
      <c r="K3571" s="18"/>
      <c r="L3571" s="18"/>
      <c r="M3571" s="18"/>
      <c r="N3571" s="18"/>
      <c r="Q3571" s="18"/>
      <c r="S3571" s="18"/>
    </row>
    <row r="3572" spans="5:19" x14ac:dyDescent="0.25">
      <c r="E3572" s="16"/>
      <c r="F3572" s="16"/>
      <c r="G3572" s="17"/>
      <c r="H3572" s="18"/>
      <c r="I3572" s="26"/>
      <c r="J3572" s="19"/>
      <c r="K3572" s="18"/>
      <c r="L3572" s="18"/>
      <c r="M3572" s="18"/>
      <c r="N3572" s="18"/>
      <c r="Q3572" s="18"/>
      <c r="S3572" s="18"/>
    </row>
    <row r="3573" spans="5:19" x14ac:dyDescent="0.25">
      <c r="E3573" s="16"/>
      <c r="F3573" s="16"/>
      <c r="G3573" s="17"/>
      <c r="H3573" s="18"/>
      <c r="I3573" s="26"/>
      <c r="J3573" s="19"/>
      <c r="K3573" s="18"/>
      <c r="L3573" s="18"/>
      <c r="M3573" s="18"/>
      <c r="N3573" s="18"/>
      <c r="S3573" s="18"/>
    </row>
    <row r="3574" spans="5:19" x14ac:dyDescent="0.25">
      <c r="E3574" s="16"/>
      <c r="F3574" s="16"/>
      <c r="G3574" s="17"/>
      <c r="H3574" s="18"/>
      <c r="I3574" s="26"/>
      <c r="J3574" s="19"/>
      <c r="K3574" s="18"/>
      <c r="L3574" s="18"/>
      <c r="M3574" s="18"/>
      <c r="N3574" s="18"/>
      <c r="S3574" s="18"/>
    </row>
    <row r="3575" spans="5:19" x14ac:dyDescent="0.25">
      <c r="E3575" s="16"/>
      <c r="F3575" s="16"/>
      <c r="G3575" s="17"/>
      <c r="H3575" s="18"/>
      <c r="I3575" s="26"/>
      <c r="J3575" s="19"/>
      <c r="K3575" s="18"/>
      <c r="L3575" s="18"/>
      <c r="M3575" s="18"/>
      <c r="N3575" s="18"/>
      <c r="S3575" s="18"/>
    </row>
    <row r="3576" spans="5:19" x14ac:dyDescent="0.25">
      <c r="E3576" s="16"/>
      <c r="F3576" s="16"/>
      <c r="G3576" s="17"/>
      <c r="H3576" s="18"/>
      <c r="I3576" s="26"/>
      <c r="J3576" s="19"/>
      <c r="K3576" s="18"/>
      <c r="L3576" s="18"/>
      <c r="M3576" s="18"/>
      <c r="N3576" s="18"/>
      <c r="S3576" s="18"/>
    </row>
    <row r="3577" spans="5:19" x14ac:dyDescent="0.25">
      <c r="E3577" s="16"/>
      <c r="F3577" s="16"/>
      <c r="G3577" s="17"/>
      <c r="H3577" s="18"/>
      <c r="I3577" s="26"/>
      <c r="J3577" s="19"/>
      <c r="K3577" s="18"/>
      <c r="L3577" s="18"/>
      <c r="M3577" s="18"/>
      <c r="N3577" s="18"/>
      <c r="S3577" s="18"/>
    </row>
    <row r="3578" spans="5:19" x14ac:dyDescent="0.25">
      <c r="E3578" s="16"/>
      <c r="F3578" s="16"/>
      <c r="G3578" s="17"/>
      <c r="H3578" s="18"/>
      <c r="I3578" s="26"/>
      <c r="J3578" s="19"/>
      <c r="K3578" s="18"/>
      <c r="L3578" s="18"/>
      <c r="M3578" s="18"/>
      <c r="N3578" s="18"/>
      <c r="S3578" s="18"/>
    </row>
    <row r="3579" spans="5:19" x14ac:dyDescent="0.25">
      <c r="E3579" s="16"/>
      <c r="F3579" s="16"/>
      <c r="G3579" s="17"/>
      <c r="H3579" s="18"/>
      <c r="I3579" s="26"/>
      <c r="J3579" s="19"/>
      <c r="K3579" s="18"/>
      <c r="L3579" s="18"/>
      <c r="M3579" s="18"/>
      <c r="N3579" s="18"/>
      <c r="S3579" s="18"/>
    </row>
    <row r="3580" spans="5:19" x14ac:dyDescent="0.25">
      <c r="E3580" s="16"/>
      <c r="F3580" s="16"/>
      <c r="G3580" s="17"/>
      <c r="H3580" s="18"/>
      <c r="I3580" s="26"/>
      <c r="J3580" s="19"/>
      <c r="K3580" s="18"/>
      <c r="L3580" s="18"/>
      <c r="M3580" s="18"/>
      <c r="N3580" s="18"/>
      <c r="S3580" s="18"/>
    </row>
    <row r="3581" spans="5:19" x14ac:dyDescent="0.25">
      <c r="E3581" s="16"/>
      <c r="F3581" s="16"/>
      <c r="G3581" s="17"/>
      <c r="H3581" s="18"/>
      <c r="I3581" s="26"/>
      <c r="J3581" s="19"/>
      <c r="K3581" s="18"/>
      <c r="L3581" s="18"/>
      <c r="M3581" s="18"/>
      <c r="N3581" s="18"/>
      <c r="S3581" s="18"/>
    </row>
    <row r="3582" spans="5:19" x14ac:dyDescent="0.25">
      <c r="E3582" s="16"/>
      <c r="F3582" s="16"/>
      <c r="G3582" s="17"/>
      <c r="H3582" s="18"/>
      <c r="I3582" s="26"/>
      <c r="J3582" s="19"/>
      <c r="K3582" s="18"/>
      <c r="L3582" s="18"/>
      <c r="M3582" s="18"/>
      <c r="N3582" s="18"/>
      <c r="S3582" s="18"/>
    </row>
    <row r="3583" spans="5:19" x14ac:dyDescent="0.25">
      <c r="E3583" s="16"/>
      <c r="F3583" s="16"/>
      <c r="G3583" s="17"/>
      <c r="H3583" s="18"/>
      <c r="I3583" s="26"/>
      <c r="J3583" s="19"/>
      <c r="K3583" s="18"/>
      <c r="L3583" s="18"/>
      <c r="M3583" s="18"/>
      <c r="N3583" s="18"/>
      <c r="S3583" s="18"/>
    </row>
    <row r="3584" spans="5:19" x14ac:dyDescent="0.25">
      <c r="E3584" s="16"/>
      <c r="F3584" s="16"/>
      <c r="G3584" s="17"/>
      <c r="H3584" s="18"/>
      <c r="I3584" s="26"/>
      <c r="J3584" s="19"/>
      <c r="K3584" s="18"/>
      <c r="L3584" s="18"/>
      <c r="M3584" s="18"/>
      <c r="N3584" s="18"/>
      <c r="S3584" s="18"/>
    </row>
    <row r="3585" spans="5:19" x14ac:dyDescent="0.25">
      <c r="E3585" s="16"/>
      <c r="F3585" s="16"/>
      <c r="G3585" s="17"/>
      <c r="H3585" s="18"/>
      <c r="I3585" s="26"/>
      <c r="J3585" s="19"/>
      <c r="K3585" s="18"/>
      <c r="L3585" s="18"/>
      <c r="M3585" s="18"/>
      <c r="N3585" s="18"/>
      <c r="S3585" s="18"/>
    </row>
    <row r="3586" spans="5:19" x14ac:dyDescent="0.25">
      <c r="E3586" s="16"/>
      <c r="F3586" s="16"/>
      <c r="G3586" s="17"/>
      <c r="H3586" s="18"/>
      <c r="I3586" s="26"/>
      <c r="J3586" s="19"/>
      <c r="K3586" s="18"/>
      <c r="L3586" s="18"/>
      <c r="M3586" s="18"/>
      <c r="N3586" s="18"/>
      <c r="S3586" s="18"/>
    </row>
    <row r="3587" spans="5:19" x14ac:dyDescent="0.25">
      <c r="E3587" s="16"/>
      <c r="F3587" s="16"/>
      <c r="G3587" s="17"/>
      <c r="H3587" s="18"/>
      <c r="I3587" s="26"/>
      <c r="J3587" s="19"/>
      <c r="K3587" s="18"/>
      <c r="L3587" s="18"/>
      <c r="M3587" s="18"/>
      <c r="N3587" s="18"/>
      <c r="S3587" s="18"/>
    </row>
    <row r="3588" spans="5:19" x14ac:dyDescent="0.25">
      <c r="E3588" s="16"/>
      <c r="F3588" s="16"/>
      <c r="G3588" s="17"/>
      <c r="H3588" s="18"/>
      <c r="I3588" s="26"/>
      <c r="J3588" s="19"/>
      <c r="K3588" s="18"/>
      <c r="L3588" s="18"/>
      <c r="M3588" s="18"/>
      <c r="N3588" s="18"/>
      <c r="S3588" s="18"/>
    </row>
    <row r="3589" spans="5:19" x14ac:dyDescent="0.25">
      <c r="E3589" s="16"/>
      <c r="F3589" s="16"/>
      <c r="G3589" s="17"/>
      <c r="H3589" s="18"/>
      <c r="I3589" s="26"/>
      <c r="J3589" s="19"/>
      <c r="K3589" s="18"/>
      <c r="L3589" s="18"/>
      <c r="M3589" s="18"/>
      <c r="N3589" s="18"/>
      <c r="S3589" s="18"/>
    </row>
    <row r="3590" spans="5:19" x14ac:dyDescent="0.25">
      <c r="E3590" s="16"/>
      <c r="F3590" s="16"/>
      <c r="G3590" s="17"/>
      <c r="H3590" s="18"/>
      <c r="I3590" s="26"/>
      <c r="J3590" s="19"/>
      <c r="K3590" s="18"/>
      <c r="L3590" s="18"/>
      <c r="M3590" s="18"/>
      <c r="N3590" s="18"/>
      <c r="S3590" s="18"/>
    </row>
    <row r="3591" spans="5:19" x14ac:dyDescent="0.25">
      <c r="E3591" s="16"/>
      <c r="F3591" s="16"/>
      <c r="G3591" s="17"/>
      <c r="H3591" s="18"/>
      <c r="I3591" s="26"/>
      <c r="J3591" s="19"/>
      <c r="K3591" s="18"/>
      <c r="L3591" s="18"/>
      <c r="M3591" s="18"/>
      <c r="N3591" s="18"/>
      <c r="S3591" s="18"/>
    </row>
    <row r="3592" spans="5:19" x14ac:dyDescent="0.25">
      <c r="E3592" s="16"/>
      <c r="F3592" s="16"/>
      <c r="G3592" s="17"/>
      <c r="H3592" s="18"/>
      <c r="I3592" s="26"/>
      <c r="J3592" s="19"/>
      <c r="K3592" s="18"/>
      <c r="L3592" s="18"/>
      <c r="M3592" s="18"/>
      <c r="N3592" s="18"/>
      <c r="S3592" s="18"/>
    </row>
    <row r="3593" spans="5:19" x14ac:dyDescent="0.25">
      <c r="E3593" s="16"/>
      <c r="F3593" s="16"/>
      <c r="G3593" s="17"/>
      <c r="H3593" s="18"/>
      <c r="I3593" s="26"/>
      <c r="J3593" s="19"/>
      <c r="K3593" s="18"/>
      <c r="L3593" s="18"/>
      <c r="M3593" s="18"/>
      <c r="N3593" s="18"/>
      <c r="S3593" s="18"/>
    </row>
    <row r="3594" spans="5:19" x14ac:dyDescent="0.25">
      <c r="E3594" s="16"/>
      <c r="F3594" s="16"/>
      <c r="G3594" s="17"/>
      <c r="H3594" s="18"/>
      <c r="I3594" s="26"/>
      <c r="J3594" s="19"/>
      <c r="K3594" s="18"/>
      <c r="L3594" s="18"/>
      <c r="M3594" s="18"/>
      <c r="N3594" s="18"/>
      <c r="S3594" s="18"/>
    </row>
    <row r="3595" spans="5:19" x14ac:dyDescent="0.25">
      <c r="E3595" s="16"/>
      <c r="F3595" s="16"/>
      <c r="G3595" s="17"/>
      <c r="H3595" s="18"/>
      <c r="I3595" s="26"/>
      <c r="J3595" s="19"/>
      <c r="K3595" s="18"/>
      <c r="L3595" s="18"/>
      <c r="M3595" s="18"/>
      <c r="N3595" s="18"/>
      <c r="S3595" s="18"/>
    </row>
    <row r="3596" spans="5:19" x14ac:dyDescent="0.25">
      <c r="E3596" s="16"/>
      <c r="F3596" s="16"/>
      <c r="G3596" s="17"/>
      <c r="H3596" s="18"/>
      <c r="I3596" s="26"/>
      <c r="J3596" s="19"/>
      <c r="K3596" s="18"/>
      <c r="L3596" s="18"/>
      <c r="M3596" s="18"/>
      <c r="N3596" s="18"/>
      <c r="S3596" s="18"/>
    </row>
    <row r="3597" spans="5:19" x14ac:dyDescent="0.25">
      <c r="E3597" s="16"/>
      <c r="F3597" s="16"/>
      <c r="G3597" s="17"/>
      <c r="H3597" s="18"/>
      <c r="I3597" s="26"/>
      <c r="J3597" s="19"/>
      <c r="K3597" s="18"/>
      <c r="L3597" s="18"/>
      <c r="M3597" s="18"/>
      <c r="N3597" s="18"/>
      <c r="S3597" s="18"/>
    </row>
    <row r="3598" spans="5:19" x14ac:dyDescent="0.25">
      <c r="E3598" s="16"/>
      <c r="F3598" s="16"/>
      <c r="G3598" s="17"/>
      <c r="H3598" s="18"/>
      <c r="I3598" s="26"/>
      <c r="J3598" s="19"/>
      <c r="K3598" s="18"/>
      <c r="L3598" s="18"/>
      <c r="M3598" s="18"/>
      <c r="N3598" s="18"/>
      <c r="S3598" s="18"/>
    </row>
    <row r="3599" spans="5:19" x14ac:dyDescent="0.25">
      <c r="E3599" s="16"/>
      <c r="F3599" s="16"/>
      <c r="G3599" s="17"/>
      <c r="H3599" s="18"/>
      <c r="I3599" s="26"/>
      <c r="J3599" s="19"/>
      <c r="K3599" s="18"/>
      <c r="L3599" s="18"/>
      <c r="M3599" s="18"/>
      <c r="N3599" s="18"/>
      <c r="S3599" s="18"/>
    </row>
    <row r="3600" spans="5:19" x14ac:dyDescent="0.25">
      <c r="E3600" s="16"/>
      <c r="F3600" s="16"/>
      <c r="G3600" s="17"/>
      <c r="H3600" s="18"/>
      <c r="I3600" s="26"/>
      <c r="J3600" s="19"/>
      <c r="K3600" s="18"/>
      <c r="L3600" s="18"/>
      <c r="M3600" s="18"/>
      <c r="N3600" s="18"/>
      <c r="S3600" s="18"/>
    </row>
    <row r="3601" spans="5:19" x14ac:dyDescent="0.25">
      <c r="E3601" s="16"/>
      <c r="F3601" s="16"/>
      <c r="G3601" s="17"/>
      <c r="H3601" s="18"/>
      <c r="I3601" s="26"/>
      <c r="J3601" s="19"/>
      <c r="K3601" s="18"/>
      <c r="L3601" s="18"/>
      <c r="M3601" s="18"/>
      <c r="N3601" s="18"/>
      <c r="S3601" s="18"/>
    </row>
    <row r="3602" spans="5:19" x14ac:dyDescent="0.25">
      <c r="E3602" s="16"/>
      <c r="F3602" s="16"/>
      <c r="G3602" s="17"/>
      <c r="H3602" s="18"/>
      <c r="I3602" s="26"/>
      <c r="J3602" s="19"/>
      <c r="K3602" s="18"/>
      <c r="L3602" s="18"/>
      <c r="M3602" s="18"/>
      <c r="N3602" s="18"/>
      <c r="S3602" s="18"/>
    </row>
    <row r="3603" spans="5:19" x14ac:dyDescent="0.25">
      <c r="E3603" s="16"/>
      <c r="F3603" s="16"/>
      <c r="G3603" s="17"/>
      <c r="H3603" s="18"/>
      <c r="I3603" s="26"/>
      <c r="J3603" s="19"/>
      <c r="K3603" s="18"/>
      <c r="L3603" s="18"/>
      <c r="M3603" s="18"/>
      <c r="N3603" s="18"/>
      <c r="S3603" s="18"/>
    </row>
    <row r="3604" spans="5:19" x14ac:dyDescent="0.25">
      <c r="E3604" s="16"/>
      <c r="F3604" s="16"/>
      <c r="G3604" s="17"/>
      <c r="H3604" s="18"/>
      <c r="I3604" s="26"/>
      <c r="J3604" s="19"/>
      <c r="K3604" s="18"/>
      <c r="L3604" s="18"/>
      <c r="M3604" s="18"/>
      <c r="N3604" s="18"/>
      <c r="S3604" s="18"/>
    </row>
    <row r="3605" spans="5:19" x14ac:dyDescent="0.25">
      <c r="E3605" s="16"/>
      <c r="F3605" s="16"/>
      <c r="G3605" s="17"/>
      <c r="H3605" s="18"/>
      <c r="I3605" s="26"/>
      <c r="J3605" s="19"/>
      <c r="K3605" s="18"/>
      <c r="L3605" s="18"/>
      <c r="M3605" s="18"/>
      <c r="N3605" s="18"/>
      <c r="S3605" s="18"/>
    </row>
    <row r="3606" spans="5:19" x14ac:dyDescent="0.25">
      <c r="E3606" s="16"/>
      <c r="F3606" s="16"/>
      <c r="G3606" s="17"/>
      <c r="H3606" s="18"/>
      <c r="I3606" s="26"/>
      <c r="J3606" s="19"/>
      <c r="K3606" s="18"/>
      <c r="L3606" s="18"/>
      <c r="M3606" s="18"/>
      <c r="N3606" s="18"/>
      <c r="S3606" s="18"/>
    </row>
    <row r="3607" spans="5:19" x14ac:dyDescent="0.25">
      <c r="E3607" s="16"/>
      <c r="F3607" s="16"/>
      <c r="G3607" s="17"/>
      <c r="H3607" s="18"/>
      <c r="I3607" s="26"/>
      <c r="J3607" s="19"/>
      <c r="K3607" s="18"/>
      <c r="L3607" s="18"/>
      <c r="M3607" s="18"/>
      <c r="N3607" s="18"/>
      <c r="S3607" s="18"/>
    </row>
    <row r="3608" spans="5:19" x14ac:dyDescent="0.25">
      <c r="E3608" s="16"/>
      <c r="F3608" s="16"/>
      <c r="G3608" s="17"/>
      <c r="H3608" s="18"/>
      <c r="I3608" s="26"/>
      <c r="J3608" s="19"/>
      <c r="K3608" s="18"/>
      <c r="L3608" s="18"/>
      <c r="M3608" s="18"/>
      <c r="N3608" s="18"/>
      <c r="S3608" s="18"/>
    </row>
    <row r="3609" spans="5:19" x14ac:dyDescent="0.25">
      <c r="E3609" s="16"/>
      <c r="F3609" s="16"/>
      <c r="G3609" s="17"/>
      <c r="H3609" s="18"/>
      <c r="I3609" s="26"/>
      <c r="J3609" s="19"/>
      <c r="K3609" s="18"/>
      <c r="L3609" s="18"/>
      <c r="M3609" s="18"/>
      <c r="N3609" s="18"/>
      <c r="S3609" s="18"/>
    </row>
    <row r="3610" spans="5:19" x14ac:dyDescent="0.25">
      <c r="E3610" s="16"/>
      <c r="F3610" s="16"/>
      <c r="G3610" s="17"/>
      <c r="H3610" s="18"/>
      <c r="I3610" s="26"/>
      <c r="J3610" s="19"/>
      <c r="K3610" s="18"/>
      <c r="L3610" s="18"/>
      <c r="M3610" s="18"/>
      <c r="N3610" s="18"/>
      <c r="S3610" s="18"/>
    </row>
    <row r="3611" spans="5:19" x14ac:dyDescent="0.25">
      <c r="E3611" s="16"/>
      <c r="F3611" s="16"/>
      <c r="G3611" s="17"/>
      <c r="H3611" s="18"/>
      <c r="I3611" s="26"/>
      <c r="J3611" s="19"/>
      <c r="K3611" s="18"/>
      <c r="L3611" s="18"/>
      <c r="M3611" s="18"/>
      <c r="N3611" s="18"/>
      <c r="S3611" s="18"/>
    </row>
    <row r="3612" spans="5:19" x14ac:dyDescent="0.25">
      <c r="E3612" s="16"/>
      <c r="F3612" s="16"/>
      <c r="G3612" s="17"/>
      <c r="H3612" s="18"/>
      <c r="I3612" s="26"/>
      <c r="J3612" s="19"/>
      <c r="K3612" s="18"/>
      <c r="L3612" s="18"/>
      <c r="M3612" s="18"/>
      <c r="N3612" s="18"/>
      <c r="S3612" s="18"/>
    </row>
    <row r="3613" spans="5:19" x14ac:dyDescent="0.25">
      <c r="E3613" s="16"/>
      <c r="F3613" s="16"/>
      <c r="G3613" s="17"/>
      <c r="H3613" s="18"/>
      <c r="I3613" s="26"/>
      <c r="J3613" s="19"/>
      <c r="K3613" s="18"/>
      <c r="L3613" s="18"/>
      <c r="M3613" s="18"/>
      <c r="N3613" s="18"/>
      <c r="S3613" s="18"/>
    </row>
    <row r="3614" spans="5:19" x14ac:dyDescent="0.25">
      <c r="E3614" s="16"/>
      <c r="F3614" s="16"/>
      <c r="G3614" s="17"/>
      <c r="H3614" s="18"/>
      <c r="I3614" s="26"/>
      <c r="J3614" s="19"/>
      <c r="K3614" s="18"/>
      <c r="L3614" s="18"/>
      <c r="M3614" s="18"/>
      <c r="N3614" s="18"/>
      <c r="S3614" s="18"/>
    </row>
    <row r="3615" spans="5:19" x14ac:dyDescent="0.25">
      <c r="E3615" s="16"/>
      <c r="F3615" s="16"/>
      <c r="G3615" s="17"/>
      <c r="H3615" s="18"/>
      <c r="I3615" s="26"/>
      <c r="J3615" s="19"/>
      <c r="K3615" s="18"/>
      <c r="L3615" s="18"/>
      <c r="M3615" s="18"/>
      <c r="N3615" s="18"/>
      <c r="S3615" s="18"/>
    </row>
    <row r="3616" spans="5:19" x14ac:dyDescent="0.25">
      <c r="E3616" s="16"/>
      <c r="F3616" s="16"/>
      <c r="G3616" s="17"/>
      <c r="H3616" s="18"/>
      <c r="I3616" s="26"/>
      <c r="J3616" s="19"/>
      <c r="K3616" s="18"/>
      <c r="L3616" s="18"/>
      <c r="M3616" s="18"/>
      <c r="N3616" s="18"/>
      <c r="S3616" s="18"/>
    </row>
    <row r="3617" spans="5:19" x14ac:dyDescent="0.25">
      <c r="E3617" s="16"/>
      <c r="F3617" s="16"/>
      <c r="G3617" s="17"/>
      <c r="H3617" s="18"/>
      <c r="I3617" s="26"/>
      <c r="J3617" s="19"/>
      <c r="K3617" s="18"/>
      <c r="L3617" s="18"/>
      <c r="M3617" s="18"/>
      <c r="N3617" s="18"/>
      <c r="S3617" s="18"/>
    </row>
    <row r="3618" spans="5:19" x14ac:dyDescent="0.25">
      <c r="E3618" s="16"/>
      <c r="F3618" s="16"/>
      <c r="G3618" s="17"/>
      <c r="H3618" s="18"/>
      <c r="I3618" s="26"/>
      <c r="J3618" s="19"/>
      <c r="K3618" s="18"/>
      <c r="L3618" s="18"/>
      <c r="M3618" s="18"/>
      <c r="N3618" s="18"/>
      <c r="S3618" s="18"/>
    </row>
    <row r="3619" spans="5:19" x14ac:dyDescent="0.25">
      <c r="E3619" s="16"/>
      <c r="F3619" s="16"/>
      <c r="G3619" s="17"/>
      <c r="H3619" s="18"/>
      <c r="I3619" s="26"/>
      <c r="J3619" s="19"/>
      <c r="K3619" s="18"/>
      <c r="L3619" s="18"/>
      <c r="M3619" s="18"/>
      <c r="N3619" s="18"/>
      <c r="Q3619" s="18"/>
      <c r="S3619" s="18"/>
    </row>
    <row r="3620" spans="5:19" x14ac:dyDescent="0.25">
      <c r="E3620" s="16"/>
      <c r="F3620" s="16"/>
      <c r="G3620" s="17"/>
      <c r="H3620" s="18"/>
      <c r="I3620" s="26"/>
      <c r="J3620" s="19"/>
      <c r="K3620" s="18"/>
      <c r="L3620" s="18"/>
      <c r="M3620" s="18"/>
      <c r="N3620" s="18"/>
      <c r="S3620" s="18"/>
    </row>
    <row r="3621" spans="5:19" x14ac:dyDescent="0.25">
      <c r="E3621" s="16"/>
      <c r="F3621" s="16"/>
      <c r="G3621" s="17"/>
      <c r="H3621" s="18"/>
      <c r="I3621" s="26"/>
      <c r="J3621" s="19"/>
      <c r="K3621" s="18"/>
      <c r="L3621" s="18"/>
      <c r="M3621" s="18"/>
      <c r="N3621" s="18"/>
      <c r="S3621" s="18"/>
    </row>
    <row r="3622" spans="5:19" x14ac:dyDescent="0.25">
      <c r="E3622" s="16"/>
      <c r="F3622" s="16"/>
      <c r="G3622" s="17"/>
      <c r="H3622" s="18"/>
      <c r="I3622" s="26"/>
      <c r="J3622" s="19"/>
      <c r="K3622" s="18"/>
      <c r="L3622" s="18"/>
      <c r="M3622" s="18"/>
      <c r="N3622" s="18"/>
      <c r="S3622" s="18"/>
    </row>
    <row r="3623" spans="5:19" x14ac:dyDescent="0.25">
      <c r="E3623" s="16"/>
      <c r="F3623" s="16"/>
      <c r="G3623" s="17"/>
      <c r="H3623" s="18"/>
      <c r="I3623" s="26"/>
      <c r="J3623" s="19"/>
      <c r="K3623" s="18"/>
      <c r="L3623" s="18"/>
      <c r="M3623" s="18"/>
      <c r="N3623" s="18"/>
      <c r="S3623" s="18"/>
    </row>
    <row r="3624" spans="5:19" x14ac:dyDescent="0.25">
      <c r="E3624" s="16"/>
      <c r="F3624" s="16"/>
      <c r="G3624" s="17"/>
      <c r="H3624" s="18"/>
      <c r="I3624" s="26"/>
      <c r="J3624" s="19"/>
      <c r="K3624" s="18"/>
      <c r="L3624" s="18"/>
      <c r="M3624" s="18"/>
      <c r="N3624" s="18"/>
      <c r="S3624" s="18"/>
    </row>
    <row r="3625" spans="5:19" x14ac:dyDescent="0.25">
      <c r="E3625" s="16"/>
      <c r="F3625" s="16"/>
      <c r="G3625" s="17"/>
      <c r="H3625" s="18"/>
      <c r="I3625" s="26"/>
      <c r="J3625" s="19"/>
      <c r="K3625" s="18"/>
      <c r="L3625" s="18"/>
      <c r="M3625" s="18"/>
      <c r="N3625" s="18"/>
      <c r="S3625" s="18"/>
    </row>
    <row r="3626" spans="5:19" x14ac:dyDescent="0.25">
      <c r="E3626" s="16"/>
      <c r="F3626" s="16"/>
      <c r="G3626" s="17"/>
      <c r="H3626" s="18"/>
      <c r="I3626" s="26"/>
      <c r="J3626" s="19"/>
      <c r="K3626" s="18"/>
      <c r="L3626" s="18"/>
      <c r="M3626" s="18"/>
      <c r="N3626" s="18"/>
      <c r="S3626" s="18"/>
    </row>
    <row r="3627" spans="5:19" x14ac:dyDescent="0.25">
      <c r="E3627" s="16"/>
      <c r="F3627" s="16"/>
      <c r="G3627" s="17"/>
      <c r="H3627" s="18"/>
      <c r="I3627" s="26"/>
      <c r="J3627" s="19"/>
      <c r="K3627" s="18"/>
      <c r="L3627" s="18"/>
      <c r="M3627" s="18"/>
      <c r="N3627" s="18"/>
      <c r="S3627" s="18"/>
    </row>
    <row r="3628" spans="5:19" x14ac:dyDescent="0.25">
      <c r="E3628" s="16"/>
      <c r="F3628" s="16"/>
      <c r="G3628" s="17"/>
      <c r="H3628" s="18"/>
      <c r="I3628" s="26"/>
      <c r="J3628" s="19"/>
      <c r="K3628" s="18"/>
      <c r="L3628" s="18"/>
      <c r="M3628" s="18"/>
      <c r="N3628" s="18"/>
      <c r="S3628" s="18"/>
    </row>
    <row r="3629" spans="5:19" x14ac:dyDescent="0.25">
      <c r="E3629" s="16"/>
      <c r="F3629" s="16"/>
      <c r="G3629" s="17"/>
      <c r="H3629" s="18"/>
      <c r="I3629" s="26"/>
      <c r="J3629" s="19"/>
      <c r="K3629" s="18"/>
      <c r="L3629" s="18"/>
      <c r="M3629" s="18"/>
      <c r="N3629" s="18"/>
      <c r="S3629" s="18"/>
    </row>
    <row r="3630" spans="5:19" x14ac:dyDescent="0.25">
      <c r="E3630" s="16"/>
      <c r="F3630" s="16"/>
      <c r="G3630" s="17"/>
      <c r="H3630" s="18"/>
      <c r="I3630" s="26"/>
      <c r="J3630" s="19"/>
      <c r="K3630" s="18"/>
      <c r="L3630" s="18"/>
      <c r="M3630" s="18"/>
      <c r="N3630" s="18"/>
      <c r="S3630" s="18"/>
    </row>
    <row r="3631" spans="5:19" x14ac:dyDescent="0.25">
      <c r="E3631" s="16"/>
      <c r="F3631" s="16"/>
      <c r="G3631" s="17"/>
      <c r="H3631" s="18"/>
      <c r="I3631" s="26"/>
      <c r="J3631" s="19"/>
      <c r="K3631" s="18"/>
      <c r="L3631" s="18"/>
      <c r="M3631" s="18"/>
      <c r="N3631" s="18"/>
      <c r="S3631" s="18"/>
    </row>
    <row r="3632" spans="5:19" x14ac:dyDescent="0.25">
      <c r="E3632" s="16"/>
      <c r="F3632" s="16"/>
      <c r="G3632" s="17"/>
      <c r="H3632" s="18"/>
      <c r="I3632" s="26"/>
      <c r="J3632" s="19"/>
      <c r="K3632" s="18"/>
      <c r="L3632" s="18"/>
      <c r="M3632" s="18"/>
      <c r="N3632" s="18"/>
      <c r="S3632" s="18"/>
    </row>
    <row r="3633" spans="5:19" x14ac:dyDescent="0.25">
      <c r="E3633" s="16"/>
      <c r="F3633" s="16"/>
      <c r="G3633" s="17"/>
      <c r="H3633" s="18"/>
      <c r="I3633" s="26"/>
      <c r="J3633" s="19"/>
      <c r="K3633" s="18"/>
      <c r="L3633" s="18"/>
      <c r="M3633" s="18"/>
      <c r="N3633" s="18"/>
      <c r="S3633" s="18"/>
    </row>
    <row r="3634" spans="5:19" x14ac:dyDescent="0.25">
      <c r="E3634" s="16"/>
      <c r="F3634" s="16"/>
      <c r="G3634" s="17"/>
      <c r="H3634" s="18"/>
      <c r="I3634" s="26"/>
      <c r="J3634" s="19"/>
      <c r="K3634" s="18"/>
      <c r="L3634" s="18"/>
      <c r="M3634" s="18"/>
      <c r="N3634" s="18"/>
      <c r="S3634" s="18"/>
    </row>
    <row r="3635" spans="5:19" x14ac:dyDescent="0.25">
      <c r="E3635" s="16"/>
      <c r="F3635" s="16"/>
      <c r="G3635" s="17"/>
      <c r="H3635" s="18"/>
      <c r="I3635" s="26"/>
      <c r="J3635" s="19"/>
      <c r="K3635" s="18"/>
      <c r="L3635" s="18"/>
      <c r="M3635" s="18"/>
      <c r="N3635" s="18"/>
      <c r="S3635" s="18"/>
    </row>
    <row r="3636" spans="5:19" x14ac:dyDescent="0.25">
      <c r="E3636" s="16"/>
      <c r="F3636" s="16"/>
      <c r="G3636" s="17"/>
      <c r="H3636" s="18"/>
      <c r="I3636" s="26"/>
      <c r="J3636" s="19"/>
      <c r="K3636" s="18"/>
      <c r="L3636" s="18"/>
      <c r="M3636" s="18"/>
      <c r="N3636" s="18"/>
      <c r="S3636" s="18"/>
    </row>
    <row r="3637" spans="5:19" x14ac:dyDescent="0.25">
      <c r="E3637" s="16"/>
      <c r="F3637" s="16"/>
      <c r="G3637" s="17"/>
      <c r="H3637" s="18"/>
      <c r="I3637" s="26"/>
      <c r="J3637" s="19"/>
      <c r="K3637" s="18"/>
      <c r="L3637" s="18"/>
      <c r="M3637" s="18"/>
      <c r="N3637" s="18"/>
      <c r="S3637" s="18"/>
    </row>
    <row r="3638" spans="5:19" x14ac:dyDescent="0.25">
      <c r="E3638" s="16"/>
      <c r="F3638" s="16"/>
      <c r="G3638" s="17"/>
      <c r="H3638" s="18"/>
      <c r="I3638" s="26"/>
      <c r="J3638" s="19"/>
      <c r="K3638" s="18"/>
      <c r="L3638" s="18"/>
      <c r="M3638" s="18"/>
      <c r="N3638" s="18"/>
      <c r="S3638" s="18"/>
    </row>
    <row r="3639" spans="5:19" x14ac:dyDescent="0.25">
      <c r="E3639" s="16"/>
      <c r="F3639" s="16"/>
      <c r="G3639" s="17"/>
      <c r="H3639" s="18"/>
      <c r="I3639" s="26"/>
      <c r="J3639" s="19"/>
      <c r="K3639" s="18"/>
      <c r="L3639" s="18"/>
      <c r="M3639" s="18"/>
      <c r="N3639" s="18"/>
      <c r="S3639" s="18"/>
    </row>
    <row r="3640" spans="5:19" x14ac:dyDescent="0.25">
      <c r="E3640" s="16"/>
      <c r="F3640" s="16"/>
      <c r="G3640" s="17"/>
      <c r="H3640" s="18"/>
      <c r="I3640" s="26"/>
      <c r="J3640" s="19"/>
      <c r="K3640" s="18"/>
      <c r="L3640" s="18"/>
      <c r="M3640" s="18"/>
      <c r="N3640" s="18"/>
      <c r="S3640" s="18"/>
    </row>
    <row r="3641" spans="5:19" x14ac:dyDescent="0.25">
      <c r="E3641" s="16"/>
      <c r="F3641" s="16"/>
      <c r="G3641" s="17"/>
      <c r="H3641" s="18"/>
      <c r="I3641" s="26"/>
      <c r="J3641" s="19"/>
      <c r="K3641" s="18"/>
      <c r="L3641" s="18"/>
      <c r="M3641" s="18"/>
      <c r="N3641" s="18"/>
      <c r="S3641" s="18"/>
    </row>
    <row r="3642" spans="5:19" x14ac:dyDescent="0.25">
      <c r="E3642" s="16"/>
      <c r="F3642" s="16"/>
      <c r="G3642" s="17"/>
      <c r="H3642" s="18"/>
      <c r="I3642" s="26"/>
      <c r="J3642" s="19"/>
      <c r="K3642" s="18"/>
      <c r="L3642" s="18"/>
      <c r="M3642" s="18"/>
      <c r="N3642" s="18"/>
      <c r="S3642" s="18"/>
    </row>
    <row r="3643" spans="5:19" x14ac:dyDescent="0.25">
      <c r="E3643" s="16"/>
      <c r="F3643" s="16"/>
      <c r="G3643" s="17"/>
      <c r="H3643" s="18"/>
      <c r="I3643" s="26"/>
      <c r="J3643" s="19"/>
      <c r="K3643" s="18"/>
      <c r="L3643" s="18"/>
      <c r="M3643" s="18"/>
      <c r="N3643" s="18"/>
      <c r="S3643" s="18"/>
    </row>
    <row r="3644" spans="5:19" x14ac:dyDescent="0.25">
      <c r="E3644" s="16"/>
      <c r="F3644" s="16"/>
      <c r="G3644" s="17"/>
      <c r="H3644" s="18"/>
      <c r="I3644" s="26"/>
      <c r="J3644" s="19"/>
      <c r="K3644" s="18"/>
      <c r="L3644" s="18"/>
      <c r="M3644" s="18"/>
      <c r="N3644" s="18"/>
      <c r="S3644" s="18"/>
    </row>
    <row r="3645" spans="5:19" x14ac:dyDescent="0.25">
      <c r="E3645" s="16"/>
      <c r="F3645" s="16"/>
      <c r="G3645" s="17"/>
      <c r="H3645" s="18"/>
      <c r="I3645" s="26"/>
      <c r="J3645" s="19"/>
      <c r="K3645" s="18"/>
      <c r="L3645" s="18"/>
      <c r="M3645" s="18"/>
      <c r="N3645" s="18"/>
      <c r="S3645" s="18"/>
    </row>
    <row r="3646" spans="5:19" x14ac:dyDescent="0.25">
      <c r="E3646" s="16"/>
      <c r="F3646" s="16"/>
      <c r="G3646" s="17"/>
      <c r="H3646" s="18"/>
      <c r="I3646" s="26"/>
      <c r="J3646" s="19"/>
      <c r="K3646" s="18"/>
      <c r="L3646" s="18"/>
      <c r="M3646" s="18"/>
      <c r="N3646" s="18"/>
      <c r="S3646" s="18"/>
    </row>
    <row r="3647" spans="5:19" x14ac:dyDescent="0.25">
      <c r="E3647" s="16"/>
      <c r="F3647" s="16"/>
      <c r="G3647" s="17"/>
      <c r="H3647" s="18"/>
      <c r="I3647" s="26"/>
      <c r="J3647" s="19"/>
      <c r="K3647" s="18"/>
      <c r="L3647" s="18"/>
      <c r="M3647" s="18"/>
      <c r="N3647" s="18"/>
      <c r="S3647" s="18"/>
    </row>
    <row r="3648" spans="5:19" x14ac:dyDescent="0.25">
      <c r="E3648" s="16"/>
      <c r="F3648" s="16"/>
      <c r="G3648" s="17"/>
      <c r="H3648" s="18"/>
      <c r="I3648" s="26"/>
      <c r="J3648" s="19"/>
      <c r="K3648" s="18"/>
      <c r="L3648" s="18"/>
      <c r="M3648" s="18"/>
      <c r="N3648" s="18"/>
      <c r="S3648" s="18"/>
    </row>
    <row r="3649" spans="5:19" x14ac:dyDescent="0.25">
      <c r="E3649" s="16"/>
      <c r="F3649" s="16"/>
      <c r="G3649" s="17"/>
      <c r="H3649" s="18"/>
      <c r="I3649" s="26"/>
      <c r="J3649" s="19"/>
      <c r="K3649" s="18"/>
      <c r="L3649" s="18"/>
      <c r="M3649" s="18"/>
      <c r="N3649" s="18"/>
      <c r="S3649" s="18"/>
    </row>
    <row r="3650" spans="5:19" x14ac:dyDescent="0.25">
      <c r="E3650" s="16"/>
      <c r="F3650" s="16"/>
      <c r="G3650" s="17"/>
      <c r="H3650" s="18"/>
      <c r="I3650" s="26"/>
      <c r="J3650" s="19"/>
      <c r="K3650" s="18"/>
      <c r="L3650" s="18"/>
      <c r="M3650" s="18"/>
      <c r="N3650" s="18"/>
      <c r="S3650" s="18"/>
    </row>
    <row r="3651" spans="5:19" x14ac:dyDescent="0.25">
      <c r="E3651" s="16"/>
      <c r="F3651" s="16"/>
      <c r="G3651" s="17"/>
      <c r="H3651" s="18"/>
      <c r="I3651" s="26"/>
      <c r="J3651" s="19"/>
      <c r="K3651" s="18"/>
      <c r="L3651" s="18"/>
      <c r="M3651" s="18"/>
      <c r="N3651" s="18"/>
      <c r="S3651" s="18"/>
    </row>
    <row r="3652" spans="5:19" x14ac:dyDescent="0.25">
      <c r="E3652" s="16"/>
      <c r="F3652" s="16"/>
      <c r="G3652" s="17"/>
      <c r="H3652" s="18"/>
      <c r="I3652" s="26"/>
      <c r="J3652" s="19"/>
      <c r="K3652" s="18"/>
      <c r="L3652" s="18"/>
      <c r="M3652" s="18"/>
      <c r="N3652" s="18"/>
      <c r="S3652" s="18"/>
    </row>
    <row r="3653" spans="5:19" x14ac:dyDescent="0.25">
      <c r="E3653" s="16"/>
      <c r="F3653" s="16"/>
      <c r="G3653" s="17"/>
      <c r="H3653" s="18"/>
      <c r="I3653" s="26"/>
      <c r="J3653" s="19"/>
      <c r="K3653" s="18"/>
      <c r="L3653" s="18"/>
      <c r="M3653" s="18"/>
      <c r="N3653" s="18"/>
      <c r="S3653" s="18"/>
    </row>
    <row r="3654" spans="5:19" x14ac:dyDescent="0.25">
      <c r="E3654" s="16"/>
      <c r="F3654" s="16"/>
      <c r="G3654" s="17"/>
      <c r="H3654" s="18"/>
      <c r="I3654" s="26"/>
      <c r="J3654" s="19"/>
      <c r="K3654" s="18"/>
      <c r="L3654" s="18"/>
      <c r="M3654" s="18"/>
      <c r="N3654" s="18"/>
      <c r="S3654" s="18"/>
    </row>
    <row r="3655" spans="5:19" x14ac:dyDescent="0.25">
      <c r="E3655" s="16"/>
      <c r="F3655" s="16"/>
      <c r="G3655" s="17"/>
      <c r="H3655" s="18"/>
      <c r="I3655" s="26"/>
      <c r="J3655" s="19"/>
      <c r="K3655" s="18"/>
      <c r="L3655" s="18"/>
      <c r="M3655" s="18"/>
      <c r="N3655" s="18"/>
      <c r="S3655" s="18"/>
    </row>
    <row r="3656" spans="5:19" x14ac:dyDescent="0.25">
      <c r="E3656" s="16"/>
      <c r="F3656" s="16"/>
      <c r="G3656" s="17"/>
      <c r="H3656" s="18"/>
      <c r="I3656" s="26"/>
      <c r="J3656" s="19"/>
      <c r="K3656" s="18"/>
      <c r="L3656" s="18"/>
      <c r="M3656" s="18"/>
      <c r="N3656" s="18"/>
      <c r="S3656" s="18"/>
    </row>
    <row r="3657" spans="5:19" x14ac:dyDescent="0.25">
      <c r="E3657" s="16"/>
      <c r="F3657" s="16"/>
      <c r="G3657" s="17"/>
      <c r="H3657" s="18"/>
      <c r="I3657" s="26"/>
      <c r="J3657" s="19"/>
      <c r="K3657" s="18"/>
      <c r="L3657" s="18"/>
      <c r="M3657" s="18"/>
      <c r="N3657" s="18"/>
      <c r="S3657" s="18"/>
    </row>
    <row r="3658" spans="5:19" x14ac:dyDescent="0.25">
      <c r="E3658" s="16"/>
      <c r="F3658" s="16"/>
      <c r="G3658" s="17"/>
      <c r="H3658" s="18"/>
      <c r="I3658" s="26"/>
      <c r="J3658" s="19"/>
      <c r="K3658" s="18"/>
      <c r="L3658" s="18"/>
      <c r="M3658" s="18"/>
      <c r="N3658" s="18"/>
      <c r="S3658" s="18"/>
    </row>
    <row r="3659" spans="5:19" x14ac:dyDescent="0.25">
      <c r="E3659" s="16"/>
      <c r="F3659" s="16"/>
      <c r="G3659" s="17"/>
      <c r="H3659" s="18"/>
      <c r="I3659" s="26"/>
      <c r="J3659" s="19"/>
      <c r="K3659" s="18"/>
      <c r="L3659" s="18"/>
      <c r="M3659" s="18"/>
      <c r="N3659" s="18"/>
      <c r="S3659" s="18"/>
    </row>
    <row r="3660" spans="5:19" x14ac:dyDescent="0.25">
      <c r="E3660" s="16"/>
      <c r="F3660" s="16"/>
      <c r="G3660" s="17"/>
      <c r="H3660" s="18"/>
      <c r="I3660" s="26"/>
      <c r="J3660" s="19"/>
      <c r="K3660" s="18"/>
      <c r="L3660" s="18"/>
      <c r="M3660" s="18"/>
      <c r="N3660" s="18"/>
      <c r="S3660" s="18"/>
    </row>
    <row r="3661" spans="5:19" x14ac:dyDescent="0.25">
      <c r="E3661" s="16"/>
      <c r="F3661" s="16"/>
      <c r="G3661" s="17"/>
      <c r="H3661" s="18"/>
      <c r="I3661" s="26"/>
      <c r="J3661" s="19"/>
      <c r="K3661" s="18"/>
      <c r="L3661" s="18"/>
      <c r="M3661" s="18"/>
      <c r="N3661" s="18"/>
      <c r="S3661" s="18"/>
    </row>
    <row r="3662" spans="5:19" x14ac:dyDescent="0.25">
      <c r="E3662" s="16"/>
      <c r="F3662" s="16"/>
      <c r="G3662" s="17"/>
      <c r="H3662" s="18"/>
      <c r="I3662" s="26"/>
      <c r="J3662" s="19"/>
      <c r="K3662" s="18"/>
      <c r="L3662" s="18"/>
      <c r="M3662" s="18"/>
      <c r="N3662" s="18"/>
      <c r="S3662" s="18"/>
    </row>
    <row r="3663" spans="5:19" x14ac:dyDescent="0.25">
      <c r="E3663" s="16"/>
      <c r="F3663" s="16"/>
      <c r="G3663" s="17"/>
      <c r="H3663" s="18"/>
      <c r="I3663" s="26"/>
      <c r="J3663" s="19"/>
      <c r="K3663" s="18"/>
      <c r="L3663" s="18"/>
      <c r="M3663" s="18"/>
      <c r="N3663" s="18"/>
      <c r="S3663" s="18"/>
    </row>
    <row r="3664" spans="5:19" x14ac:dyDescent="0.25">
      <c r="E3664" s="16"/>
      <c r="F3664" s="16"/>
      <c r="G3664" s="17"/>
      <c r="H3664" s="18"/>
      <c r="I3664" s="26"/>
      <c r="J3664" s="19"/>
      <c r="K3664" s="18"/>
      <c r="L3664" s="18"/>
      <c r="M3664" s="18"/>
      <c r="N3664" s="18"/>
      <c r="S3664" s="18"/>
    </row>
    <row r="3665" spans="5:19" x14ac:dyDescent="0.25">
      <c r="E3665" s="16"/>
      <c r="F3665" s="16"/>
      <c r="G3665" s="17"/>
      <c r="H3665" s="18"/>
      <c r="I3665" s="26"/>
      <c r="J3665" s="19"/>
      <c r="K3665" s="18"/>
      <c r="L3665" s="18"/>
      <c r="M3665" s="18"/>
      <c r="N3665" s="18"/>
      <c r="S3665" s="18"/>
    </row>
    <row r="3666" spans="5:19" x14ac:dyDescent="0.25">
      <c r="E3666" s="16"/>
      <c r="F3666" s="16"/>
      <c r="G3666" s="17"/>
      <c r="H3666" s="18"/>
      <c r="I3666" s="26"/>
      <c r="J3666" s="19"/>
      <c r="K3666" s="18"/>
      <c r="L3666" s="18"/>
      <c r="M3666" s="18"/>
      <c r="N3666" s="18"/>
      <c r="S3666" s="18"/>
    </row>
    <row r="3667" spans="5:19" x14ac:dyDescent="0.25">
      <c r="E3667" s="16"/>
      <c r="F3667" s="16"/>
      <c r="G3667" s="17"/>
      <c r="H3667" s="18"/>
      <c r="I3667" s="26"/>
      <c r="J3667" s="19"/>
      <c r="K3667" s="18"/>
      <c r="L3667" s="18"/>
      <c r="M3667" s="18"/>
      <c r="N3667" s="18"/>
      <c r="S3667" s="18"/>
    </row>
    <row r="3668" spans="5:19" x14ac:dyDescent="0.25">
      <c r="E3668" s="16"/>
      <c r="F3668" s="16"/>
      <c r="G3668" s="17"/>
      <c r="H3668" s="18"/>
      <c r="I3668" s="26"/>
      <c r="J3668" s="19"/>
      <c r="K3668" s="18"/>
      <c r="L3668" s="18"/>
      <c r="M3668" s="18"/>
      <c r="N3668" s="18"/>
      <c r="S3668" s="18"/>
    </row>
    <row r="3669" spans="5:19" x14ac:dyDescent="0.25">
      <c r="E3669" s="16"/>
      <c r="F3669" s="16"/>
      <c r="G3669" s="17"/>
      <c r="H3669" s="18"/>
      <c r="I3669" s="26"/>
      <c r="J3669" s="19"/>
      <c r="K3669" s="18"/>
      <c r="L3669" s="18"/>
      <c r="M3669" s="18"/>
      <c r="N3669" s="18"/>
      <c r="S3669" s="18"/>
    </row>
    <row r="3670" spans="5:19" x14ac:dyDescent="0.25">
      <c r="E3670" s="16"/>
      <c r="F3670" s="16"/>
      <c r="G3670" s="17"/>
      <c r="H3670" s="18"/>
      <c r="I3670" s="26"/>
      <c r="J3670" s="19"/>
      <c r="K3670" s="18"/>
      <c r="L3670" s="18"/>
      <c r="M3670" s="18"/>
      <c r="N3670" s="18"/>
      <c r="S3670" s="18"/>
    </row>
    <row r="3671" spans="5:19" x14ac:dyDescent="0.25">
      <c r="E3671" s="16"/>
      <c r="F3671" s="16"/>
      <c r="G3671" s="17"/>
      <c r="H3671" s="18"/>
      <c r="I3671" s="26"/>
      <c r="J3671" s="19"/>
      <c r="K3671" s="18"/>
      <c r="L3671" s="18"/>
      <c r="M3671" s="18"/>
      <c r="N3671" s="18"/>
      <c r="S3671" s="18"/>
    </row>
    <row r="3672" spans="5:19" x14ac:dyDescent="0.25">
      <c r="E3672" s="16"/>
      <c r="F3672" s="16"/>
      <c r="G3672" s="17"/>
      <c r="H3672" s="18"/>
      <c r="I3672" s="26"/>
      <c r="J3672" s="19"/>
      <c r="K3672" s="18"/>
      <c r="L3672" s="18"/>
      <c r="M3672" s="18"/>
      <c r="N3672" s="18"/>
      <c r="S3672" s="18"/>
    </row>
    <row r="3673" spans="5:19" x14ac:dyDescent="0.25">
      <c r="E3673" s="16"/>
      <c r="F3673" s="16"/>
      <c r="G3673" s="17"/>
      <c r="H3673" s="18"/>
      <c r="I3673" s="26"/>
      <c r="J3673" s="19"/>
      <c r="K3673" s="18"/>
      <c r="L3673" s="18"/>
      <c r="M3673" s="18"/>
      <c r="N3673" s="18"/>
      <c r="S3673" s="18"/>
    </row>
    <row r="3674" spans="5:19" x14ac:dyDescent="0.25">
      <c r="E3674" s="16"/>
      <c r="F3674" s="16"/>
      <c r="G3674" s="17"/>
      <c r="H3674" s="18"/>
      <c r="I3674" s="26"/>
      <c r="J3674" s="19"/>
      <c r="K3674" s="18"/>
      <c r="L3674" s="18"/>
      <c r="M3674" s="18"/>
      <c r="N3674" s="18"/>
      <c r="S3674" s="18"/>
    </row>
    <row r="3675" spans="5:19" x14ac:dyDescent="0.25">
      <c r="E3675" s="16"/>
      <c r="F3675" s="16"/>
      <c r="G3675" s="17"/>
      <c r="H3675" s="18"/>
      <c r="I3675" s="26"/>
      <c r="J3675" s="19"/>
      <c r="K3675" s="18"/>
      <c r="L3675" s="18"/>
      <c r="M3675" s="18"/>
      <c r="N3675" s="18"/>
      <c r="S3675" s="18"/>
    </row>
    <row r="3676" spans="5:19" x14ac:dyDescent="0.25">
      <c r="E3676" s="16"/>
      <c r="F3676" s="16"/>
      <c r="G3676" s="17"/>
      <c r="H3676" s="18"/>
      <c r="I3676" s="26"/>
      <c r="J3676" s="19"/>
      <c r="K3676" s="18"/>
      <c r="L3676" s="18"/>
      <c r="M3676" s="18"/>
      <c r="N3676" s="18"/>
      <c r="S3676" s="18"/>
    </row>
    <row r="3677" spans="5:19" x14ac:dyDescent="0.25">
      <c r="E3677" s="16"/>
      <c r="F3677" s="16"/>
      <c r="G3677" s="17"/>
      <c r="H3677" s="18"/>
      <c r="I3677" s="26"/>
      <c r="J3677" s="19"/>
      <c r="K3677" s="18"/>
      <c r="L3677" s="18"/>
      <c r="M3677" s="18"/>
      <c r="N3677" s="18"/>
      <c r="S3677" s="18"/>
    </row>
    <row r="3678" spans="5:19" x14ac:dyDescent="0.25">
      <c r="E3678" s="16"/>
      <c r="F3678" s="16"/>
      <c r="G3678" s="17"/>
      <c r="H3678" s="18"/>
      <c r="I3678" s="26"/>
      <c r="J3678" s="19"/>
      <c r="K3678" s="18"/>
      <c r="L3678" s="18"/>
      <c r="M3678" s="18"/>
      <c r="N3678" s="18"/>
      <c r="S3678" s="18"/>
    </row>
    <row r="3679" spans="5:19" x14ac:dyDescent="0.25">
      <c r="E3679" s="16"/>
      <c r="F3679" s="16"/>
      <c r="G3679" s="17"/>
      <c r="H3679" s="18"/>
      <c r="I3679" s="26"/>
      <c r="J3679" s="19"/>
      <c r="K3679" s="18"/>
      <c r="L3679" s="18"/>
      <c r="M3679" s="18"/>
      <c r="N3679" s="18"/>
      <c r="S3679" s="18"/>
    </row>
    <row r="3680" spans="5:19" x14ac:dyDescent="0.25">
      <c r="E3680" s="16"/>
      <c r="F3680" s="16"/>
      <c r="G3680" s="17"/>
      <c r="H3680" s="18"/>
      <c r="I3680" s="26"/>
      <c r="J3680" s="19"/>
      <c r="K3680" s="18"/>
      <c r="L3680" s="18"/>
      <c r="M3680" s="18"/>
      <c r="N3680" s="18"/>
      <c r="S3680" s="18"/>
    </row>
    <row r="3681" spans="5:19" x14ac:dyDescent="0.25">
      <c r="E3681" s="16"/>
      <c r="F3681" s="16"/>
      <c r="G3681" s="17"/>
      <c r="H3681" s="18"/>
      <c r="I3681" s="26"/>
      <c r="J3681" s="19"/>
      <c r="K3681" s="18"/>
      <c r="L3681" s="18"/>
      <c r="M3681" s="18"/>
      <c r="N3681" s="18"/>
      <c r="S3681" s="18"/>
    </row>
    <row r="3682" spans="5:19" x14ac:dyDescent="0.25">
      <c r="E3682" s="16"/>
      <c r="F3682" s="16"/>
      <c r="G3682" s="17"/>
      <c r="H3682" s="18"/>
      <c r="I3682" s="26"/>
      <c r="J3682" s="19"/>
      <c r="K3682" s="18"/>
      <c r="L3682" s="18"/>
      <c r="M3682" s="18"/>
      <c r="N3682" s="18"/>
      <c r="S3682" s="18"/>
    </row>
    <row r="3683" spans="5:19" x14ac:dyDescent="0.25">
      <c r="E3683" s="16"/>
      <c r="F3683" s="16"/>
      <c r="G3683" s="17"/>
      <c r="H3683" s="18"/>
      <c r="I3683" s="26"/>
      <c r="J3683" s="19"/>
      <c r="K3683" s="18"/>
      <c r="L3683" s="18"/>
      <c r="M3683" s="18"/>
      <c r="N3683" s="18"/>
      <c r="S3683" s="18"/>
    </row>
    <row r="3684" spans="5:19" x14ac:dyDescent="0.25">
      <c r="E3684" s="16"/>
      <c r="F3684" s="16"/>
      <c r="G3684" s="17"/>
      <c r="H3684" s="18"/>
      <c r="I3684" s="26"/>
      <c r="J3684" s="19"/>
      <c r="K3684" s="18"/>
      <c r="L3684" s="18"/>
      <c r="M3684" s="18"/>
      <c r="N3684" s="18"/>
      <c r="S3684" s="18"/>
    </row>
    <row r="3685" spans="5:19" x14ac:dyDescent="0.25">
      <c r="E3685" s="16"/>
      <c r="F3685" s="16"/>
      <c r="G3685" s="17"/>
      <c r="H3685" s="18"/>
      <c r="I3685" s="26"/>
      <c r="J3685" s="19"/>
      <c r="K3685" s="18"/>
      <c r="L3685" s="18"/>
      <c r="M3685" s="18"/>
      <c r="N3685" s="18"/>
      <c r="S3685" s="18"/>
    </row>
    <row r="3686" spans="5:19" x14ac:dyDescent="0.25">
      <c r="E3686" s="16"/>
      <c r="F3686" s="16"/>
      <c r="G3686" s="17"/>
      <c r="H3686" s="18"/>
      <c r="I3686" s="26"/>
      <c r="J3686" s="19"/>
      <c r="K3686" s="18"/>
      <c r="L3686" s="18"/>
      <c r="M3686" s="18"/>
      <c r="N3686" s="18"/>
      <c r="S3686" s="18"/>
    </row>
    <row r="3687" spans="5:19" x14ac:dyDescent="0.25">
      <c r="E3687" s="16"/>
      <c r="F3687" s="16"/>
      <c r="G3687" s="17"/>
      <c r="H3687" s="18"/>
      <c r="I3687" s="26"/>
      <c r="J3687" s="19"/>
      <c r="K3687" s="18"/>
      <c r="L3687" s="18"/>
      <c r="M3687" s="18"/>
      <c r="N3687" s="18"/>
      <c r="S3687" s="18"/>
    </row>
    <row r="3688" spans="5:19" x14ac:dyDescent="0.25">
      <c r="E3688" s="16"/>
      <c r="F3688" s="16"/>
      <c r="G3688" s="17"/>
      <c r="H3688" s="18"/>
      <c r="I3688" s="26"/>
      <c r="J3688" s="19"/>
      <c r="K3688" s="18"/>
      <c r="L3688" s="18"/>
      <c r="M3688" s="18"/>
      <c r="N3688" s="18"/>
      <c r="S3688" s="18"/>
    </row>
    <row r="3689" spans="5:19" x14ac:dyDescent="0.25">
      <c r="E3689" s="16"/>
      <c r="F3689" s="16"/>
      <c r="G3689" s="17"/>
      <c r="H3689" s="18"/>
      <c r="I3689" s="26"/>
      <c r="J3689" s="19"/>
      <c r="K3689" s="18"/>
      <c r="L3689" s="18"/>
      <c r="M3689" s="18"/>
      <c r="N3689" s="18"/>
      <c r="S3689" s="18"/>
    </row>
    <row r="3690" spans="5:19" x14ac:dyDescent="0.25">
      <c r="E3690" s="16"/>
      <c r="F3690" s="16"/>
      <c r="G3690" s="17"/>
      <c r="H3690" s="18"/>
      <c r="I3690" s="26"/>
      <c r="J3690" s="19"/>
      <c r="K3690" s="18"/>
      <c r="L3690" s="18"/>
      <c r="M3690" s="18"/>
      <c r="N3690" s="18"/>
      <c r="S3690" s="18"/>
    </row>
    <row r="3691" spans="5:19" x14ac:dyDescent="0.25">
      <c r="E3691" s="16"/>
      <c r="F3691" s="16"/>
      <c r="G3691" s="17"/>
      <c r="H3691" s="18"/>
      <c r="I3691" s="26"/>
      <c r="J3691" s="19"/>
      <c r="K3691" s="18"/>
      <c r="L3691" s="18"/>
      <c r="M3691" s="18"/>
      <c r="N3691" s="18"/>
      <c r="S3691" s="18"/>
    </row>
    <row r="3692" spans="5:19" x14ac:dyDescent="0.25">
      <c r="E3692" s="16"/>
      <c r="F3692" s="16"/>
      <c r="G3692" s="17"/>
      <c r="H3692" s="18"/>
      <c r="I3692" s="26"/>
      <c r="J3692" s="19"/>
      <c r="K3692" s="18"/>
      <c r="L3692" s="18"/>
      <c r="M3692" s="18"/>
      <c r="N3692" s="18"/>
      <c r="S3692" s="18"/>
    </row>
    <row r="3693" spans="5:19" x14ac:dyDescent="0.25">
      <c r="E3693" s="16"/>
      <c r="F3693" s="16"/>
      <c r="G3693" s="17"/>
      <c r="H3693" s="18"/>
      <c r="I3693" s="26"/>
      <c r="J3693" s="19"/>
      <c r="K3693" s="18"/>
      <c r="L3693" s="18"/>
      <c r="M3693" s="18"/>
      <c r="N3693" s="18"/>
      <c r="S3693" s="18"/>
    </row>
    <row r="3694" spans="5:19" x14ac:dyDescent="0.25">
      <c r="E3694" s="16"/>
      <c r="F3694" s="16"/>
      <c r="G3694" s="17"/>
      <c r="H3694" s="18"/>
      <c r="I3694" s="26"/>
      <c r="J3694" s="19"/>
      <c r="K3694" s="18"/>
      <c r="L3694" s="18"/>
      <c r="M3694" s="18"/>
      <c r="N3694" s="18"/>
      <c r="S3694" s="18"/>
    </row>
    <row r="3695" spans="5:19" x14ac:dyDescent="0.25">
      <c r="E3695" s="16"/>
      <c r="F3695" s="16"/>
      <c r="G3695" s="17"/>
      <c r="H3695" s="18"/>
      <c r="I3695" s="26"/>
      <c r="J3695" s="19"/>
      <c r="K3695" s="18"/>
      <c r="L3695" s="18"/>
      <c r="M3695" s="18"/>
      <c r="N3695" s="18"/>
      <c r="S3695" s="18"/>
    </row>
    <row r="3696" spans="5:19" x14ac:dyDescent="0.25">
      <c r="E3696" s="16"/>
      <c r="F3696" s="16"/>
      <c r="G3696" s="17"/>
      <c r="H3696" s="18"/>
      <c r="I3696" s="26"/>
      <c r="J3696" s="19"/>
      <c r="K3696" s="18"/>
      <c r="L3696" s="18"/>
      <c r="M3696" s="18"/>
      <c r="N3696" s="18"/>
      <c r="S3696" s="18"/>
    </row>
    <row r="3697" spans="5:19" x14ac:dyDescent="0.25">
      <c r="E3697" s="16"/>
      <c r="F3697" s="16"/>
      <c r="G3697" s="17"/>
      <c r="H3697" s="18"/>
      <c r="I3697" s="26"/>
      <c r="J3697" s="19"/>
      <c r="K3697" s="18"/>
      <c r="L3697" s="18"/>
      <c r="M3697" s="18"/>
      <c r="N3697" s="18"/>
      <c r="S3697" s="18"/>
    </row>
    <row r="3698" spans="5:19" x14ac:dyDescent="0.25">
      <c r="E3698" s="16"/>
      <c r="F3698" s="16"/>
      <c r="G3698" s="17"/>
      <c r="H3698" s="18"/>
      <c r="I3698" s="26"/>
      <c r="J3698" s="19"/>
      <c r="K3698" s="18"/>
      <c r="L3698" s="18"/>
      <c r="M3698" s="18"/>
      <c r="N3698" s="18"/>
      <c r="S3698" s="18"/>
    </row>
    <row r="3699" spans="5:19" x14ac:dyDescent="0.25">
      <c r="E3699" s="16"/>
      <c r="F3699" s="16"/>
      <c r="G3699" s="17"/>
      <c r="H3699" s="18"/>
      <c r="I3699" s="26"/>
      <c r="J3699" s="19"/>
      <c r="K3699" s="18"/>
      <c r="L3699" s="18"/>
      <c r="M3699" s="18"/>
      <c r="N3699" s="18"/>
      <c r="S3699" s="18"/>
    </row>
    <row r="3700" spans="5:19" x14ac:dyDescent="0.25">
      <c r="E3700" s="16"/>
      <c r="F3700" s="16"/>
      <c r="G3700" s="17"/>
      <c r="H3700" s="18"/>
      <c r="I3700" s="26"/>
      <c r="J3700" s="19"/>
      <c r="K3700" s="18"/>
      <c r="L3700" s="18"/>
      <c r="M3700" s="18"/>
      <c r="N3700" s="18"/>
      <c r="S3700" s="18"/>
    </row>
    <row r="3701" spans="5:19" x14ac:dyDescent="0.25">
      <c r="E3701" s="16"/>
      <c r="F3701" s="16"/>
      <c r="G3701" s="17"/>
      <c r="H3701" s="18"/>
      <c r="I3701" s="26"/>
      <c r="J3701" s="19"/>
      <c r="K3701" s="18"/>
      <c r="L3701" s="18"/>
      <c r="M3701" s="18"/>
      <c r="N3701" s="18"/>
      <c r="S3701" s="18"/>
    </row>
    <row r="3702" spans="5:19" x14ac:dyDescent="0.25">
      <c r="E3702" s="16"/>
      <c r="F3702" s="16"/>
      <c r="G3702" s="17"/>
      <c r="H3702" s="18"/>
      <c r="I3702" s="26"/>
      <c r="J3702" s="19"/>
      <c r="K3702" s="18"/>
      <c r="L3702" s="18"/>
      <c r="M3702" s="18"/>
      <c r="N3702" s="18"/>
      <c r="S3702" s="18"/>
    </row>
    <row r="3703" spans="5:19" x14ac:dyDescent="0.25">
      <c r="E3703" s="16"/>
      <c r="F3703" s="16"/>
      <c r="G3703" s="17"/>
      <c r="H3703" s="18"/>
      <c r="I3703" s="26"/>
      <c r="J3703" s="19"/>
      <c r="K3703" s="18"/>
      <c r="L3703" s="18"/>
      <c r="M3703" s="18"/>
      <c r="N3703" s="18"/>
      <c r="S3703" s="18"/>
    </row>
    <row r="3704" spans="5:19" x14ac:dyDescent="0.25">
      <c r="E3704" s="16"/>
      <c r="F3704" s="16"/>
      <c r="G3704" s="17"/>
      <c r="H3704" s="18"/>
      <c r="I3704" s="26"/>
      <c r="J3704" s="19"/>
      <c r="K3704" s="18"/>
      <c r="L3704" s="18"/>
      <c r="M3704" s="18"/>
      <c r="N3704" s="18"/>
      <c r="S3704" s="18"/>
    </row>
    <row r="3705" spans="5:19" x14ac:dyDescent="0.25">
      <c r="E3705" s="16"/>
      <c r="F3705" s="16"/>
      <c r="G3705" s="17"/>
      <c r="H3705" s="18"/>
      <c r="I3705" s="26"/>
      <c r="J3705" s="19"/>
      <c r="K3705" s="18"/>
      <c r="L3705" s="18"/>
      <c r="M3705" s="18"/>
      <c r="N3705" s="18"/>
      <c r="S3705" s="18"/>
    </row>
    <row r="3706" spans="5:19" x14ac:dyDescent="0.25">
      <c r="E3706" s="16"/>
      <c r="F3706" s="16"/>
      <c r="G3706" s="17"/>
      <c r="H3706" s="18"/>
      <c r="I3706" s="26"/>
      <c r="J3706" s="19"/>
      <c r="K3706" s="18"/>
      <c r="L3706" s="18"/>
      <c r="M3706" s="18"/>
      <c r="N3706" s="18"/>
      <c r="S3706" s="18"/>
    </row>
    <row r="3707" spans="5:19" x14ac:dyDescent="0.25">
      <c r="E3707" s="16"/>
      <c r="F3707" s="16"/>
      <c r="G3707" s="17"/>
      <c r="H3707" s="18"/>
      <c r="I3707" s="26"/>
      <c r="J3707" s="19"/>
      <c r="K3707" s="18"/>
      <c r="L3707" s="18"/>
      <c r="M3707" s="18"/>
      <c r="N3707" s="18"/>
      <c r="S3707" s="18"/>
    </row>
    <row r="3708" spans="5:19" x14ac:dyDescent="0.25">
      <c r="E3708" s="16"/>
      <c r="F3708" s="16"/>
      <c r="G3708" s="17"/>
      <c r="H3708" s="18"/>
      <c r="I3708" s="26"/>
      <c r="J3708" s="19"/>
      <c r="K3708" s="18"/>
      <c r="L3708" s="18"/>
      <c r="M3708" s="18"/>
      <c r="N3708" s="18"/>
      <c r="S3708" s="18"/>
    </row>
    <row r="3709" spans="5:19" x14ac:dyDescent="0.25">
      <c r="E3709" s="16"/>
      <c r="F3709" s="16"/>
      <c r="G3709" s="17"/>
      <c r="H3709" s="18"/>
      <c r="I3709" s="26"/>
      <c r="J3709" s="19"/>
      <c r="K3709" s="18"/>
      <c r="L3709" s="18"/>
      <c r="M3709" s="18"/>
      <c r="N3709" s="18"/>
      <c r="S3709" s="18"/>
    </row>
    <row r="3710" spans="5:19" x14ac:dyDescent="0.25">
      <c r="E3710" s="16"/>
      <c r="F3710" s="16"/>
      <c r="G3710" s="17"/>
      <c r="H3710" s="18"/>
      <c r="I3710" s="26"/>
      <c r="J3710" s="19"/>
      <c r="K3710" s="18"/>
      <c r="L3710" s="18"/>
      <c r="M3710" s="18"/>
      <c r="N3710" s="18"/>
      <c r="S3710" s="18"/>
    </row>
    <row r="3711" spans="5:19" x14ac:dyDescent="0.25">
      <c r="E3711" s="16"/>
      <c r="F3711" s="16"/>
      <c r="G3711" s="17"/>
      <c r="H3711" s="18"/>
      <c r="I3711" s="26"/>
      <c r="J3711" s="19"/>
      <c r="K3711" s="18"/>
      <c r="L3711" s="18"/>
      <c r="M3711" s="18"/>
      <c r="N3711" s="18"/>
      <c r="S3711" s="18"/>
    </row>
    <row r="3712" spans="5:19" x14ac:dyDescent="0.25">
      <c r="E3712" s="16"/>
      <c r="F3712" s="16"/>
      <c r="G3712" s="17"/>
      <c r="H3712" s="18"/>
      <c r="I3712" s="26"/>
      <c r="J3712" s="19"/>
      <c r="K3712" s="18"/>
      <c r="L3712" s="18"/>
      <c r="M3712" s="18"/>
      <c r="N3712" s="18"/>
      <c r="S3712" s="18"/>
    </row>
    <row r="3713" spans="5:19" x14ac:dyDescent="0.25">
      <c r="E3713" s="16"/>
      <c r="F3713" s="16"/>
      <c r="G3713" s="17"/>
      <c r="H3713" s="18"/>
      <c r="I3713" s="26"/>
      <c r="J3713" s="19"/>
      <c r="K3713" s="18"/>
      <c r="L3713" s="18"/>
      <c r="M3713" s="18"/>
      <c r="N3713" s="18"/>
      <c r="S3713" s="18"/>
    </row>
    <row r="3714" spans="5:19" x14ac:dyDescent="0.25">
      <c r="E3714" s="16"/>
      <c r="F3714" s="16"/>
      <c r="G3714" s="17"/>
      <c r="H3714" s="18"/>
      <c r="I3714" s="26"/>
      <c r="J3714" s="19"/>
      <c r="K3714" s="18"/>
      <c r="L3714" s="18"/>
      <c r="M3714" s="18"/>
      <c r="N3714" s="18"/>
      <c r="S3714" s="18"/>
    </row>
    <row r="3715" spans="5:19" x14ac:dyDescent="0.25">
      <c r="E3715" s="16"/>
      <c r="F3715" s="16"/>
      <c r="G3715" s="17"/>
      <c r="H3715" s="18"/>
      <c r="I3715" s="26"/>
      <c r="J3715" s="19"/>
      <c r="K3715" s="18"/>
      <c r="L3715" s="18"/>
      <c r="M3715" s="18"/>
      <c r="N3715" s="18"/>
      <c r="S3715" s="18"/>
    </row>
    <row r="3716" spans="5:19" x14ac:dyDescent="0.25">
      <c r="E3716" s="16"/>
      <c r="F3716" s="16"/>
      <c r="G3716" s="17"/>
      <c r="H3716" s="18"/>
      <c r="I3716" s="26"/>
      <c r="J3716" s="19"/>
      <c r="K3716" s="18"/>
      <c r="L3716" s="18"/>
      <c r="M3716" s="18"/>
      <c r="N3716" s="18"/>
      <c r="S3716" s="18"/>
    </row>
    <row r="3717" spans="5:19" x14ac:dyDescent="0.25">
      <c r="E3717" s="16"/>
      <c r="F3717" s="16"/>
      <c r="G3717" s="17"/>
      <c r="H3717" s="18"/>
      <c r="I3717" s="26"/>
      <c r="J3717" s="19"/>
      <c r="K3717" s="18"/>
      <c r="L3717" s="18"/>
      <c r="M3717" s="18"/>
      <c r="N3717" s="18"/>
      <c r="Q3717" s="18"/>
      <c r="S3717" s="18"/>
    </row>
    <row r="3718" spans="5:19" x14ac:dyDescent="0.25">
      <c r="E3718" s="16"/>
      <c r="F3718" s="16"/>
      <c r="G3718" s="17"/>
      <c r="H3718" s="18"/>
      <c r="I3718" s="26"/>
      <c r="J3718" s="19"/>
      <c r="K3718" s="18"/>
      <c r="L3718" s="18"/>
      <c r="M3718" s="18"/>
      <c r="N3718" s="18"/>
      <c r="S3718" s="18"/>
    </row>
    <row r="3719" spans="5:19" x14ac:dyDescent="0.25">
      <c r="E3719" s="16"/>
      <c r="F3719" s="16"/>
      <c r="G3719" s="17"/>
      <c r="H3719" s="18"/>
      <c r="I3719" s="26"/>
      <c r="J3719" s="19"/>
      <c r="K3719" s="18"/>
      <c r="L3719" s="18"/>
      <c r="M3719" s="18"/>
      <c r="N3719" s="18"/>
      <c r="S3719" s="18"/>
    </row>
    <row r="3720" spans="5:19" x14ac:dyDescent="0.25">
      <c r="E3720" s="16"/>
      <c r="F3720" s="16"/>
      <c r="G3720" s="17"/>
      <c r="H3720" s="18"/>
      <c r="I3720" s="26"/>
      <c r="J3720" s="19"/>
      <c r="K3720" s="18"/>
      <c r="L3720" s="18"/>
      <c r="M3720" s="18"/>
      <c r="N3720" s="18"/>
      <c r="S3720" s="18"/>
    </row>
    <row r="3721" spans="5:19" x14ac:dyDescent="0.25">
      <c r="E3721" s="16"/>
      <c r="F3721" s="16"/>
      <c r="G3721" s="17"/>
      <c r="H3721" s="18"/>
      <c r="I3721" s="26"/>
      <c r="J3721" s="19"/>
      <c r="K3721" s="18"/>
      <c r="L3721" s="18"/>
      <c r="M3721" s="18"/>
      <c r="N3721" s="18"/>
      <c r="S3721" s="18"/>
    </row>
    <row r="3722" spans="5:19" x14ac:dyDescent="0.25">
      <c r="E3722" s="16"/>
      <c r="F3722" s="16"/>
      <c r="G3722" s="17"/>
      <c r="H3722" s="18"/>
      <c r="I3722" s="26"/>
      <c r="J3722" s="19"/>
      <c r="K3722" s="18"/>
      <c r="L3722" s="18"/>
      <c r="M3722" s="18"/>
      <c r="N3722" s="18"/>
      <c r="S3722" s="18"/>
    </row>
    <row r="3723" spans="5:19" x14ac:dyDescent="0.25">
      <c r="E3723" s="16"/>
      <c r="F3723" s="16"/>
      <c r="G3723" s="17"/>
      <c r="H3723" s="18"/>
      <c r="I3723" s="26"/>
      <c r="J3723" s="19"/>
      <c r="K3723" s="18"/>
      <c r="L3723" s="18"/>
      <c r="M3723" s="18"/>
      <c r="N3723" s="18"/>
      <c r="S3723" s="18"/>
    </row>
    <row r="3724" spans="5:19" x14ac:dyDescent="0.25">
      <c r="E3724" s="16"/>
      <c r="F3724" s="16"/>
      <c r="G3724" s="17"/>
      <c r="H3724" s="18"/>
      <c r="I3724" s="26"/>
      <c r="J3724" s="19"/>
      <c r="K3724" s="18"/>
      <c r="L3724" s="18"/>
      <c r="M3724" s="18"/>
      <c r="N3724" s="18"/>
      <c r="S3724" s="18"/>
    </row>
    <row r="3725" spans="5:19" x14ac:dyDescent="0.25">
      <c r="E3725" s="16"/>
      <c r="F3725" s="16"/>
      <c r="G3725" s="17"/>
      <c r="H3725" s="18"/>
      <c r="I3725" s="26"/>
      <c r="J3725" s="19"/>
      <c r="K3725" s="18"/>
      <c r="L3725" s="18"/>
      <c r="M3725" s="18"/>
      <c r="N3725" s="18"/>
      <c r="S3725" s="18"/>
    </row>
    <row r="3726" spans="5:19" x14ac:dyDescent="0.25">
      <c r="E3726" s="16"/>
      <c r="F3726" s="16"/>
      <c r="G3726" s="17"/>
      <c r="H3726" s="18"/>
      <c r="I3726" s="26"/>
      <c r="J3726" s="19"/>
      <c r="K3726" s="18"/>
      <c r="L3726" s="18"/>
      <c r="M3726" s="18"/>
      <c r="N3726" s="18"/>
      <c r="S3726" s="18"/>
    </row>
    <row r="3727" spans="5:19" x14ac:dyDescent="0.25">
      <c r="E3727" s="16"/>
      <c r="F3727" s="16"/>
      <c r="G3727" s="17"/>
      <c r="H3727" s="18"/>
      <c r="I3727" s="26"/>
      <c r="J3727" s="19"/>
      <c r="K3727" s="18"/>
      <c r="L3727" s="18"/>
      <c r="M3727" s="18"/>
      <c r="N3727" s="18"/>
      <c r="S3727" s="18"/>
    </row>
    <row r="3728" spans="5:19" x14ac:dyDescent="0.25">
      <c r="E3728" s="16"/>
      <c r="F3728" s="16"/>
      <c r="G3728" s="17"/>
      <c r="H3728" s="18"/>
      <c r="I3728" s="26"/>
      <c r="J3728" s="19"/>
      <c r="K3728" s="18"/>
      <c r="L3728" s="18"/>
      <c r="M3728" s="18"/>
      <c r="N3728" s="18"/>
      <c r="S3728" s="18"/>
    </row>
    <row r="3729" spans="5:19" x14ac:dyDescent="0.25">
      <c r="E3729" s="16"/>
      <c r="F3729" s="16"/>
      <c r="G3729" s="17"/>
      <c r="H3729" s="18"/>
      <c r="I3729" s="26"/>
      <c r="J3729" s="19"/>
      <c r="K3729" s="18"/>
      <c r="L3729" s="18"/>
      <c r="M3729" s="18"/>
      <c r="N3729" s="18"/>
      <c r="S3729" s="18"/>
    </row>
    <row r="3730" spans="5:19" x14ac:dyDescent="0.25">
      <c r="E3730" s="16"/>
      <c r="F3730" s="16"/>
      <c r="G3730" s="17"/>
      <c r="H3730" s="18"/>
      <c r="I3730" s="26"/>
      <c r="J3730" s="19"/>
      <c r="K3730" s="18"/>
      <c r="L3730" s="18"/>
      <c r="M3730" s="18"/>
      <c r="N3730" s="18"/>
      <c r="S3730" s="18"/>
    </row>
    <row r="3731" spans="5:19" x14ac:dyDescent="0.25">
      <c r="E3731" s="16"/>
      <c r="F3731" s="16"/>
      <c r="G3731" s="17"/>
      <c r="H3731" s="18"/>
      <c r="I3731" s="26"/>
      <c r="J3731" s="19"/>
      <c r="K3731" s="18"/>
      <c r="L3731" s="18"/>
      <c r="M3731" s="18"/>
      <c r="N3731" s="18"/>
      <c r="Q3731" s="18"/>
      <c r="S3731" s="18"/>
    </row>
    <row r="3732" spans="5:19" x14ac:dyDescent="0.25">
      <c r="E3732" s="16"/>
      <c r="F3732" s="16"/>
      <c r="G3732" s="17"/>
      <c r="H3732" s="18"/>
      <c r="I3732" s="26"/>
      <c r="J3732" s="19"/>
      <c r="K3732" s="18"/>
      <c r="L3732" s="18"/>
      <c r="M3732" s="18"/>
      <c r="N3732" s="18"/>
      <c r="S3732" s="18"/>
    </row>
    <row r="3733" spans="5:19" x14ac:dyDescent="0.25">
      <c r="E3733" s="16"/>
      <c r="F3733" s="16"/>
      <c r="G3733" s="17"/>
      <c r="H3733" s="18"/>
      <c r="I3733" s="26"/>
      <c r="J3733" s="19"/>
      <c r="K3733" s="18"/>
      <c r="L3733" s="18"/>
      <c r="M3733" s="18"/>
      <c r="N3733" s="18"/>
      <c r="S3733" s="18"/>
    </row>
    <row r="3734" spans="5:19" x14ac:dyDescent="0.25">
      <c r="E3734" s="16"/>
      <c r="F3734" s="16"/>
      <c r="G3734" s="17"/>
      <c r="H3734" s="18"/>
      <c r="I3734" s="26"/>
      <c r="J3734" s="19"/>
      <c r="K3734" s="18"/>
      <c r="L3734" s="18"/>
      <c r="M3734" s="18"/>
      <c r="N3734" s="18"/>
      <c r="S3734" s="18"/>
    </row>
    <row r="3735" spans="5:19" x14ac:dyDescent="0.25">
      <c r="E3735" s="16"/>
      <c r="F3735" s="16"/>
      <c r="G3735" s="17"/>
      <c r="H3735" s="18"/>
      <c r="I3735" s="26"/>
      <c r="J3735" s="19"/>
      <c r="K3735" s="18"/>
      <c r="L3735" s="18"/>
      <c r="M3735" s="18"/>
      <c r="N3735" s="18"/>
      <c r="S3735" s="18"/>
    </row>
    <row r="3736" spans="5:19" x14ac:dyDescent="0.25">
      <c r="E3736" s="16"/>
      <c r="F3736" s="16"/>
      <c r="G3736" s="17"/>
      <c r="H3736" s="18"/>
      <c r="I3736" s="26"/>
      <c r="J3736" s="19"/>
      <c r="K3736" s="18"/>
      <c r="L3736" s="18"/>
      <c r="M3736" s="18"/>
      <c r="N3736" s="18"/>
      <c r="Q3736" s="18"/>
      <c r="S3736" s="18"/>
    </row>
    <row r="3737" spans="5:19" x14ac:dyDescent="0.25">
      <c r="E3737" s="16"/>
      <c r="F3737" s="16"/>
      <c r="G3737" s="17"/>
      <c r="H3737" s="18"/>
      <c r="I3737" s="26"/>
      <c r="J3737" s="19"/>
      <c r="K3737" s="18"/>
      <c r="L3737" s="18"/>
      <c r="M3737" s="18"/>
      <c r="N3737" s="18"/>
      <c r="S3737" s="18"/>
    </row>
    <row r="3738" spans="5:19" x14ac:dyDescent="0.25">
      <c r="E3738" s="16"/>
      <c r="F3738" s="16"/>
      <c r="G3738" s="17"/>
      <c r="H3738" s="18"/>
      <c r="I3738" s="26"/>
      <c r="J3738" s="19"/>
      <c r="K3738" s="18"/>
      <c r="L3738" s="18"/>
      <c r="M3738" s="18"/>
      <c r="N3738" s="18"/>
      <c r="S3738" s="18"/>
    </row>
    <row r="3739" spans="5:19" x14ac:dyDescent="0.25">
      <c r="E3739" s="16"/>
      <c r="F3739" s="16"/>
      <c r="G3739" s="17"/>
      <c r="H3739" s="18"/>
      <c r="I3739" s="26"/>
      <c r="J3739" s="19"/>
      <c r="K3739" s="18"/>
      <c r="L3739" s="18"/>
      <c r="M3739" s="18"/>
      <c r="N3739" s="18"/>
      <c r="S3739" s="18"/>
    </row>
    <row r="3740" spans="5:19" x14ac:dyDescent="0.25">
      <c r="E3740" s="16"/>
      <c r="F3740" s="16"/>
      <c r="G3740" s="17"/>
      <c r="H3740" s="18"/>
      <c r="I3740" s="26"/>
      <c r="J3740" s="19"/>
      <c r="K3740" s="18"/>
      <c r="L3740" s="18"/>
      <c r="M3740" s="18"/>
      <c r="N3740" s="18"/>
      <c r="S3740" s="18"/>
    </row>
    <row r="3741" spans="5:19" x14ac:dyDescent="0.25">
      <c r="E3741" s="16"/>
      <c r="F3741" s="16"/>
      <c r="G3741" s="17"/>
      <c r="H3741" s="18"/>
      <c r="I3741" s="26"/>
      <c r="J3741" s="19"/>
      <c r="K3741" s="18"/>
      <c r="L3741" s="18"/>
      <c r="M3741" s="18"/>
      <c r="N3741" s="18"/>
      <c r="S3741" s="18"/>
    </row>
    <row r="3742" spans="5:19" x14ac:dyDescent="0.25">
      <c r="E3742" s="16"/>
      <c r="F3742" s="16"/>
      <c r="G3742" s="17"/>
      <c r="H3742" s="18"/>
      <c r="I3742" s="26"/>
      <c r="J3742" s="19"/>
      <c r="K3742" s="18"/>
      <c r="L3742" s="18"/>
      <c r="M3742" s="18"/>
      <c r="N3742" s="18"/>
      <c r="P3742" s="18"/>
      <c r="Q3742" s="18"/>
      <c r="R3742" s="18"/>
      <c r="S3742" s="18"/>
    </row>
    <row r="3743" spans="5:19" x14ac:dyDescent="0.25">
      <c r="E3743" s="16"/>
      <c r="F3743" s="16"/>
      <c r="G3743" s="17"/>
      <c r="H3743" s="18"/>
      <c r="I3743" s="26"/>
      <c r="J3743" s="19"/>
      <c r="K3743" s="18"/>
      <c r="L3743" s="18"/>
      <c r="M3743" s="18"/>
      <c r="N3743" s="18"/>
      <c r="P3743" s="18"/>
      <c r="R3743" s="18"/>
      <c r="S3743" s="18"/>
    </row>
    <row r="3744" spans="5:19" x14ac:dyDescent="0.25">
      <c r="E3744" s="16"/>
      <c r="F3744" s="16"/>
      <c r="G3744" s="17"/>
      <c r="H3744" s="18"/>
      <c r="I3744" s="26"/>
      <c r="J3744" s="19"/>
      <c r="K3744" s="18"/>
      <c r="L3744" s="18"/>
      <c r="M3744" s="18"/>
      <c r="N3744" s="18"/>
      <c r="P3744" s="18"/>
      <c r="R3744" s="18"/>
      <c r="S3744" s="18"/>
    </row>
    <row r="3745" spans="5:19" x14ac:dyDescent="0.25">
      <c r="E3745" s="16"/>
      <c r="F3745" s="16"/>
      <c r="G3745" s="17"/>
      <c r="H3745" s="18"/>
      <c r="I3745" s="26"/>
      <c r="J3745" s="19"/>
      <c r="K3745" s="18"/>
      <c r="L3745" s="18"/>
      <c r="M3745" s="18"/>
      <c r="N3745" s="18"/>
      <c r="P3745" s="18"/>
      <c r="R3745" s="18"/>
      <c r="S3745" s="18"/>
    </row>
    <row r="3746" spans="5:19" x14ac:dyDescent="0.25">
      <c r="E3746" s="16"/>
      <c r="F3746" s="16"/>
      <c r="G3746" s="17"/>
      <c r="H3746" s="18"/>
      <c r="I3746" s="26"/>
      <c r="J3746" s="19"/>
      <c r="K3746" s="18"/>
      <c r="L3746" s="18"/>
      <c r="M3746" s="18"/>
      <c r="N3746" s="18"/>
      <c r="P3746" s="18"/>
      <c r="R3746" s="18"/>
      <c r="S3746" s="18"/>
    </row>
    <row r="3747" spans="5:19" x14ac:dyDescent="0.25">
      <c r="E3747" s="16"/>
      <c r="F3747" s="16"/>
      <c r="G3747" s="17"/>
      <c r="H3747" s="18"/>
      <c r="I3747" s="26"/>
      <c r="J3747" s="19"/>
      <c r="K3747" s="18"/>
      <c r="L3747" s="18"/>
      <c r="M3747" s="18"/>
      <c r="N3747" s="18"/>
      <c r="P3747" s="18"/>
      <c r="Q3747" s="18"/>
      <c r="R3747" s="18"/>
      <c r="S3747" s="18"/>
    </row>
    <row r="3748" spans="5:19" x14ac:dyDescent="0.25">
      <c r="E3748" s="16"/>
      <c r="F3748" s="16"/>
      <c r="G3748" s="17"/>
      <c r="H3748" s="18"/>
      <c r="I3748" s="26"/>
      <c r="J3748" s="19"/>
      <c r="K3748" s="18"/>
      <c r="L3748" s="18"/>
      <c r="M3748" s="18"/>
      <c r="N3748" s="18"/>
      <c r="P3748" s="18"/>
      <c r="R3748" s="18"/>
      <c r="S3748" s="18"/>
    </row>
    <row r="3749" spans="5:19" x14ac:dyDescent="0.25">
      <c r="E3749" s="16"/>
      <c r="F3749" s="16"/>
      <c r="G3749" s="17"/>
      <c r="H3749" s="18"/>
      <c r="I3749" s="26"/>
      <c r="J3749" s="19"/>
      <c r="K3749" s="18"/>
      <c r="L3749" s="18"/>
      <c r="M3749" s="18"/>
      <c r="N3749" s="18"/>
      <c r="P3749" s="18"/>
      <c r="R3749" s="18"/>
      <c r="S3749" s="18"/>
    </row>
    <row r="3750" spans="5:19" x14ac:dyDescent="0.25">
      <c r="E3750" s="16"/>
      <c r="F3750" s="16"/>
      <c r="G3750" s="17"/>
      <c r="H3750" s="18"/>
      <c r="I3750" s="26"/>
      <c r="J3750" s="19"/>
      <c r="K3750" s="18"/>
      <c r="L3750" s="18"/>
      <c r="M3750" s="18"/>
      <c r="N3750" s="18"/>
      <c r="S3750" s="18"/>
    </row>
    <row r="3751" spans="5:19" x14ac:dyDescent="0.25">
      <c r="E3751" s="16"/>
      <c r="F3751" s="16"/>
      <c r="G3751" s="17"/>
      <c r="H3751" s="18"/>
      <c r="I3751" s="26"/>
      <c r="J3751" s="19"/>
      <c r="K3751" s="18"/>
      <c r="L3751" s="18"/>
      <c r="M3751" s="18"/>
      <c r="N3751" s="18"/>
      <c r="S3751" s="18"/>
    </row>
    <row r="3752" spans="5:19" x14ac:dyDescent="0.25">
      <c r="E3752" s="16"/>
      <c r="F3752" s="16"/>
      <c r="G3752" s="17"/>
      <c r="H3752" s="18"/>
      <c r="I3752" s="26"/>
      <c r="J3752" s="19"/>
      <c r="K3752" s="18"/>
      <c r="L3752" s="18"/>
      <c r="M3752" s="18"/>
      <c r="N3752" s="18"/>
      <c r="S3752" s="18"/>
    </row>
    <row r="3753" spans="5:19" x14ac:dyDescent="0.25">
      <c r="E3753" s="16"/>
      <c r="F3753" s="16"/>
      <c r="G3753" s="17"/>
      <c r="H3753" s="18"/>
      <c r="I3753" s="26"/>
      <c r="J3753" s="19"/>
      <c r="K3753" s="18"/>
      <c r="L3753" s="18"/>
      <c r="M3753" s="18"/>
      <c r="N3753" s="18"/>
      <c r="S3753" s="18"/>
    </row>
    <row r="3754" spans="5:19" x14ac:dyDescent="0.25">
      <c r="E3754" s="16"/>
      <c r="F3754" s="16"/>
      <c r="G3754" s="17"/>
      <c r="H3754" s="18"/>
      <c r="I3754" s="26"/>
      <c r="J3754" s="19"/>
      <c r="K3754" s="18"/>
      <c r="L3754" s="18"/>
      <c r="M3754" s="18"/>
      <c r="N3754" s="18"/>
      <c r="S3754" s="18"/>
    </row>
    <row r="3755" spans="5:19" x14ac:dyDescent="0.25">
      <c r="E3755" s="16"/>
      <c r="F3755" s="16"/>
      <c r="G3755" s="17"/>
      <c r="H3755" s="18"/>
      <c r="I3755" s="26"/>
      <c r="J3755" s="19"/>
      <c r="K3755" s="18"/>
      <c r="L3755" s="18"/>
      <c r="M3755" s="18"/>
      <c r="N3755" s="18"/>
      <c r="S3755" s="18"/>
    </row>
    <row r="3756" spans="5:19" x14ac:dyDescent="0.25">
      <c r="E3756" s="16"/>
      <c r="F3756" s="16"/>
      <c r="G3756" s="17"/>
      <c r="H3756" s="18"/>
      <c r="I3756" s="26"/>
      <c r="J3756" s="19"/>
      <c r="K3756" s="18"/>
      <c r="L3756" s="18"/>
      <c r="M3756" s="18"/>
      <c r="N3756" s="18"/>
      <c r="S3756" s="18"/>
    </row>
    <row r="3757" spans="5:19" x14ac:dyDescent="0.25">
      <c r="E3757" s="16"/>
      <c r="F3757" s="16"/>
      <c r="G3757" s="17"/>
      <c r="H3757" s="18"/>
      <c r="I3757" s="26"/>
      <c r="J3757" s="19"/>
      <c r="K3757" s="18"/>
      <c r="L3757" s="18"/>
      <c r="M3757" s="18"/>
      <c r="N3757" s="18"/>
      <c r="S3757" s="18"/>
    </row>
    <row r="3758" spans="5:19" x14ac:dyDescent="0.25">
      <c r="E3758" s="16"/>
      <c r="F3758" s="16"/>
      <c r="G3758" s="17"/>
      <c r="H3758" s="18"/>
      <c r="I3758" s="26"/>
      <c r="J3758" s="19"/>
      <c r="K3758" s="18"/>
      <c r="L3758" s="18"/>
      <c r="M3758" s="18"/>
      <c r="N3758" s="18"/>
      <c r="S3758" s="18"/>
    </row>
    <row r="3759" spans="5:19" x14ac:dyDescent="0.25">
      <c r="E3759" s="16"/>
      <c r="F3759" s="16"/>
      <c r="G3759" s="17"/>
      <c r="H3759" s="18"/>
      <c r="I3759" s="26"/>
      <c r="J3759" s="19"/>
      <c r="K3759" s="18"/>
      <c r="L3759" s="18"/>
      <c r="M3759" s="18"/>
      <c r="N3759" s="18"/>
      <c r="S3759" s="18"/>
    </row>
    <row r="3760" spans="5:19" x14ac:dyDescent="0.25">
      <c r="E3760" s="16"/>
      <c r="F3760" s="16"/>
      <c r="G3760" s="17"/>
      <c r="H3760" s="18"/>
      <c r="I3760" s="26"/>
      <c r="J3760" s="19"/>
      <c r="K3760" s="18"/>
      <c r="L3760" s="18"/>
      <c r="M3760" s="18"/>
      <c r="N3760" s="18"/>
      <c r="S3760" s="18"/>
    </row>
    <row r="3761" spans="5:19" x14ac:dyDescent="0.25">
      <c r="E3761" s="16"/>
      <c r="F3761" s="16"/>
      <c r="G3761" s="17"/>
      <c r="H3761" s="18"/>
      <c r="I3761" s="26"/>
      <c r="J3761" s="19"/>
      <c r="K3761" s="18"/>
      <c r="L3761" s="18"/>
      <c r="M3761" s="18"/>
      <c r="N3761" s="18"/>
      <c r="S3761" s="18"/>
    </row>
    <row r="3762" spans="5:19" x14ac:dyDescent="0.25">
      <c r="E3762" s="16"/>
      <c r="F3762" s="16"/>
      <c r="G3762" s="17"/>
      <c r="H3762" s="18"/>
      <c r="I3762" s="26"/>
      <c r="J3762" s="19"/>
      <c r="K3762" s="18"/>
      <c r="L3762" s="18"/>
      <c r="M3762" s="18"/>
      <c r="N3762" s="18"/>
      <c r="S3762" s="18"/>
    </row>
    <row r="3763" spans="5:19" x14ac:dyDescent="0.25">
      <c r="E3763" s="16"/>
      <c r="F3763" s="16"/>
      <c r="G3763" s="17"/>
      <c r="H3763" s="18"/>
      <c r="I3763" s="26"/>
      <c r="J3763" s="19"/>
      <c r="K3763" s="18"/>
      <c r="L3763" s="18"/>
      <c r="M3763" s="18"/>
      <c r="N3763" s="18"/>
      <c r="S3763" s="18"/>
    </row>
    <row r="3764" spans="5:19" x14ac:dyDescent="0.25">
      <c r="E3764" s="16"/>
      <c r="F3764" s="16"/>
      <c r="G3764" s="17"/>
      <c r="H3764" s="18"/>
      <c r="I3764" s="26"/>
      <c r="J3764" s="19"/>
      <c r="K3764" s="18"/>
      <c r="L3764" s="18"/>
      <c r="M3764" s="18"/>
      <c r="N3764" s="18"/>
      <c r="S3764" s="18"/>
    </row>
    <row r="3765" spans="5:19" x14ac:dyDescent="0.25">
      <c r="E3765" s="16"/>
      <c r="F3765" s="16"/>
      <c r="G3765" s="17"/>
      <c r="H3765" s="18"/>
      <c r="I3765" s="26"/>
      <c r="J3765" s="19"/>
      <c r="K3765" s="18"/>
      <c r="L3765" s="18"/>
      <c r="M3765" s="18"/>
      <c r="N3765" s="18"/>
      <c r="Q3765" s="18"/>
      <c r="S3765" s="18"/>
    </row>
    <row r="3766" spans="5:19" x14ac:dyDescent="0.25">
      <c r="E3766" s="16"/>
      <c r="F3766" s="16"/>
      <c r="G3766" s="17"/>
      <c r="H3766" s="18"/>
      <c r="I3766" s="26"/>
      <c r="J3766" s="19"/>
      <c r="K3766" s="18"/>
      <c r="L3766" s="18"/>
      <c r="M3766" s="18"/>
      <c r="N3766" s="18"/>
      <c r="S3766" s="18"/>
    </row>
    <row r="3767" spans="5:19" x14ac:dyDescent="0.25">
      <c r="E3767" s="16"/>
      <c r="F3767" s="16"/>
      <c r="G3767" s="17"/>
      <c r="H3767" s="18"/>
      <c r="I3767" s="26"/>
      <c r="J3767" s="19"/>
      <c r="K3767" s="18"/>
      <c r="L3767" s="18"/>
      <c r="M3767" s="18"/>
      <c r="N3767" s="18"/>
      <c r="S3767" s="18"/>
    </row>
    <row r="3768" spans="5:19" x14ac:dyDescent="0.25">
      <c r="E3768" s="16"/>
      <c r="F3768" s="16"/>
      <c r="G3768" s="17"/>
      <c r="H3768" s="18"/>
      <c r="I3768" s="26"/>
      <c r="J3768" s="19"/>
      <c r="K3768" s="18"/>
      <c r="L3768" s="18"/>
      <c r="M3768" s="18"/>
      <c r="N3768" s="18"/>
      <c r="S3768" s="18"/>
    </row>
    <row r="3769" spans="5:19" x14ac:dyDescent="0.25">
      <c r="E3769" s="16"/>
      <c r="F3769" s="16"/>
      <c r="G3769" s="17"/>
      <c r="H3769" s="18"/>
      <c r="I3769" s="26"/>
      <c r="J3769" s="19"/>
      <c r="K3769" s="18"/>
      <c r="L3769" s="18"/>
      <c r="M3769" s="18"/>
      <c r="N3769" s="18"/>
      <c r="S3769" s="18"/>
    </row>
    <row r="3770" spans="5:19" x14ac:dyDescent="0.25">
      <c r="E3770" s="16"/>
      <c r="F3770" s="16"/>
      <c r="G3770" s="17"/>
      <c r="H3770" s="18"/>
      <c r="I3770" s="26"/>
      <c r="J3770" s="19"/>
      <c r="K3770" s="18"/>
      <c r="L3770" s="18"/>
      <c r="M3770" s="18"/>
      <c r="N3770" s="18"/>
      <c r="S3770" s="18"/>
    </row>
    <row r="3771" spans="5:19" x14ac:dyDescent="0.25">
      <c r="E3771" s="16"/>
      <c r="F3771" s="16"/>
      <c r="G3771" s="17"/>
      <c r="H3771" s="18"/>
      <c r="I3771" s="26"/>
      <c r="J3771" s="19"/>
      <c r="K3771" s="18"/>
      <c r="L3771" s="18"/>
      <c r="M3771" s="18"/>
      <c r="N3771" s="18"/>
      <c r="S3771" s="18"/>
    </row>
    <row r="3772" spans="5:19" x14ac:dyDescent="0.25">
      <c r="E3772" s="16"/>
      <c r="F3772" s="16"/>
      <c r="G3772" s="17"/>
      <c r="H3772" s="18"/>
      <c r="I3772" s="26"/>
      <c r="J3772" s="19"/>
      <c r="K3772" s="18"/>
      <c r="L3772" s="18"/>
      <c r="M3772" s="18"/>
      <c r="N3772" s="18"/>
      <c r="S3772" s="18"/>
    </row>
    <row r="3773" spans="5:19" x14ac:dyDescent="0.25">
      <c r="E3773" s="16"/>
      <c r="F3773" s="16"/>
      <c r="G3773" s="17"/>
      <c r="H3773" s="18"/>
      <c r="I3773" s="26"/>
      <c r="J3773" s="19"/>
      <c r="K3773" s="18"/>
      <c r="L3773" s="18"/>
      <c r="M3773" s="18"/>
      <c r="N3773" s="18"/>
      <c r="S3773" s="18"/>
    </row>
    <row r="3774" spans="5:19" x14ac:dyDescent="0.25">
      <c r="E3774" s="16"/>
      <c r="F3774" s="16"/>
      <c r="G3774" s="17"/>
      <c r="H3774" s="18"/>
      <c r="I3774" s="26"/>
      <c r="J3774" s="19"/>
      <c r="K3774" s="18"/>
      <c r="L3774" s="18"/>
      <c r="M3774" s="18"/>
      <c r="N3774" s="18"/>
      <c r="S3774" s="18"/>
    </row>
    <row r="3775" spans="5:19" x14ac:dyDescent="0.25">
      <c r="E3775" s="16"/>
      <c r="F3775" s="16"/>
      <c r="G3775" s="17"/>
      <c r="H3775" s="18"/>
      <c r="I3775" s="26"/>
      <c r="J3775" s="19"/>
      <c r="K3775" s="18"/>
      <c r="L3775" s="18"/>
      <c r="M3775" s="18"/>
      <c r="N3775" s="18"/>
      <c r="S3775" s="18"/>
    </row>
    <row r="3776" spans="5:19" x14ac:dyDescent="0.25">
      <c r="E3776" s="16"/>
      <c r="F3776" s="16"/>
      <c r="G3776" s="17"/>
      <c r="H3776" s="18"/>
      <c r="I3776" s="26"/>
      <c r="J3776" s="19"/>
      <c r="K3776" s="18"/>
      <c r="L3776" s="18"/>
      <c r="M3776" s="18"/>
      <c r="N3776" s="18"/>
      <c r="S3776" s="18"/>
    </row>
    <row r="3777" spans="5:19" x14ac:dyDescent="0.25">
      <c r="E3777" s="16"/>
      <c r="F3777" s="16"/>
      <c r="G3777" s="17"/>
      <c r="H3777" s="18"/>
      <c r="I3777" s="26"/>
      <c r="J3777" s="19"/>
      <c r="K3777" s="18"/>
      <c r="L3777" s="18"/>
      <c r="M3777" s="18"/>
      <c r="N3777" s="18"/>
      <c r="S3777" s="18"/>
    </row>
    <row r="3778" spans="5:19" x14ac:dyDescent="0.25">
      <c r="E3778" s="16"/>
      <c r="F3778" s="16"/>
      <c r="G3778" s="17"/>
      <c r="H3778" s="18"/>
      <c r="I3778" s="26"/>
      <c r="J3778" s="19"/>
      <c r="K3778" s="18"/>
      <c r="L3778" s="18"/>
      <c r="M3778" s="18"/>
      <c r="N3778" s="18"/>
      <c r="S3778" s="18"/>
    </row>
    <row r="3779" spans="5:19" x14ac:dyDescent="0.25">
      <c r="E3779" s="16"/>
      <c r="F3779" s="16"/>
      <c r="G3779" s="17"/>
      <c r="H3779" s="18"/>
      <c r="I3779" s="26"/>
      <c r="J3779" s="19"/>
      <c r="K3779" s="18"/>
      <c r="L3779" s="18"/>
      <c r="M3779" s="18"/>
      <c r="N3779" s="18"/>
      <c r="S3779" s="18"/>
    </row>
    <row r="3780" spans="5:19" x14ac:dyDescent="0.25">
      <c r="E3780" s="16"/>
      <c r="F3780" s="16"/>
      <c r="G3780" s="17"/>
      <c r="H3780" s="18"/>
      <c r="I3780" s="26"/>
      <c r="J3780" s="19"/>
      <c r="K3780" s="18"/>
      <c r="L3780" s="18"/>
      <c r="M3780" s="18"/>
      <c r="N3780" s="18"/>
      <c r="S3780" s="18"/>
    </row>
    <row r="3781" spans="5:19" x14ac:dyDescent="0.25">
      <c r="E3781" s="16"/>
      <c r="F3781" s="16"/>
      <c r="G3781" s="17"/>
      <c r="H3781" s="18"/>
      <c r="I3781" s="26"/>
      <c r="J3781" s="19"/>
      <c r="K3781" s="18"/>
      <c r="L3781" s="18"/>
      <c r="M3781" s="18"/>
      <c r="N3781" s="18"/>
      <c r="S3781" s="18"/>
    </row>
    <row r="3782" spans="5:19" x14ac:dyDescent="0.25">
      <c r="E3782" s="16"/>
      <c r="F3782" s="16"/>
      <c r="G3782" s="17"/>
      <c r="H3782" s="18"/>
      <c r="I3782" s="26"/>
      <c r="J3782" s="19"/>
      <c r="K3782" s="18"/>
      <c r="L3782" s="18"/>
      <c r="M3782" s="18"/>
      <c r="N3782" s="18"/>
      <c r="S3782" s="18"/>
    </row>
    <row r="3783" spans="5:19" x14ac:dyDescent="0.25">
      <c r="E3783" s="16"/>
      <c r="F3783" s="16"/>
      <c r="G3783" s="17"/>
      <c r="H3783" s="18"/>
      <c r="I3783" s="26"/>
      <c r="J3783" s="19"/>
      <c r="K3783" s="18"/>
      <c r="L3783" s="18"/>
      <c r="M3783" s="18"/>
      <c r="N3783" s="18"/>
      <c r="S3783" s="18"/>
    </row>
    <row r="3784" spans="5:19" x14ac:dyDescent="0.25">
      <c r="E3784" s="16"/>
      <c r="F3784" s="16"/>
      <c r="G3784" s="17"/>
      <c r="H3784" s="18"/>
      <c r="I3784" s="26"/>
      <c r="J3784" s="19"/>
      <c r="K3784" s="18"/>
      <c r="L3784" s="18"/>
      <c r="M3784" s="18"/>
      <c r="N3784" s="18"/>
      <c r="S3784" s="18"/>
    </row>
    <row r="3785" spans="5:19" x14ac:dyDescent="0.25">
      <c r="E3785" s="16"/>
      <c r="F3785" s="16"/>
      <c r="G3785" s="17"/>
      <c r="H3785" s="18"/>
      <c r="I3785" s="26"/>
      <c r="J3785" s="19"/>
      <c r="K3785" s="18"/>
      <c r="L3785" s="18"/>
      <c r="M3785" s="18"/>
      <c r="N3785" s="18"/>
      <c r="S3785" s="18"/>
    </row>
    <row r="3786" spans="5:19" x14ac:dyDescent="0.25">
      <c r="E3786" s="16"/>
      <c r="F3786" s="16"/>
      <c r="G3786" s="17"/>
      <c r="H3786" s="18"/>
      <c r="I3786" s="26"/>
      <c r="J3786" s="19"/>
      <c r="K3786" s="18"/>
      <c r="L3786" s="18"/>
      <c r="M3786" s="18"/>
      <c r="N3786" s="18"/>
      <c r="S3786" s="18"/>
    </row>
    <row r="3787" spans="5:19" x14ac:dyDescent="0.25">
      <c r="E3787" s="16"/>
      <c r="F3787" s="16"/>
      <c r="G3787" s="17"/>
      <c r="H3787" s="18"/>
      <c r="I3787" s="26"/>
      <c r="J3787" s="19"/>
      <c r="K3787" s="18"/>
      <c r="L3787" s="18"/>
      <c r="M3787" s="18"/>
      <c r="N3787" s="18"/>
      <c r="S3787" s="18"/>
    </row>
    <row r="3788" spans="5:19" x14ac:dyDescent="0.25">
      <c r="E3788" s="16"/>
      <c r="F3788" s="16"/>
      <c r="G3788" s="17"/>
      <c r="H3788" s="18"/>
      <c r="I3788" s="26"/>
      <c r="J3788" s="19"/>
      <c r="K3788" s="18"/>
      <c r="L3788" s="18"/>
      <c r="M3788" s="18"/>
      <c r="N3788" s="18"/>
      <c r="S3788" s="18"/>
    </row>
    <row r="3789" spans="5:19" x14ac:dyDescent="0.25">
      <c r="E3789" s="16"/>
      <c r="F3789" s="16"/>
      <c r="G3789" s="17"/>
      <c r="H3789" s="18"/>
      <c r="I3789" s="26"/>
      <c r="J3789" s="19"/>
      <c r="K3789" s="18"/>
      <c r="L3789" s="18"/>
      <c r="M3789" s="18"/>
      <c r="N3789" s="18"/>
      <c r="S3789" s="18"/>
    </row>
    <row r="3790" spans="5:19" x14ac:dyDescent="0.25">
      <c r="E3790" s="16"/>
      <c r="F3790" s="16"/>
      <c r="G3790" s="17"/>
      <c r="H3790" s="18"/>
      <c r="I3790" s="26"/>
      <c r="J3790" s="19"/>
      <c r="K3790" s="18"/>
      <c r="L3790" s="18"/>
      <c r="M3790" s="18"/>
      <c r="N3790" s="18"/>
      <c r="S3790" s="18"/>
    </row>
    <row r="3791" spans="5:19" x14ac:dyDescent="0.25">
      <c r="E3791" s="16"/>
      <c r="F3791" s="16"/>
      <c r="G3791" s="17"/>
      <c r="H3791" s="18"/>
      <c r="I3791" s="26"/>
      <c r="J3791" s="19"/>
      <c r="K3791" s="18"/>
      <c r="L3791" s="18"/>
      <c r="M3791" s="18"/>
      <c r="N3791" s="18"/>
      <c r="S3791" s="18"/>
    </row>
    <row r="3792" spans="5:19" x14ac:dyDescent="0.25">
      <c r="E3792" s="16"/>
      <c r="F3792" s="16"/>
      <c r="G3792" s="17"/>
      <c r="H3792" s="18"/>
      <c r="I3792" s="26"/>
      <c r="J3792" s="19"/>
      <c r="K3792" s="18"/>
      <c r="L3792" s="18"/>
      <c r="M3792" s="18"/>
      <c r="N3792" s="18"/>
      <c r="S3792" s="18"/>
    </row>
    <row r="3793" spans="5:19" x14ac:dyDescent="0.25">
      <c r="E3793" s="16"/>
      <c r="F3793" s="16"/>
      <c r="G3793" s="17"/>
      <c r="H3793" s="18"/>
      <c r="I3793" s="26"/>
      <c r="J3793" s="19"/>
      <c r="K3793" s="18"/>
      <c r="L3793" s="18"/>
      <c r="M3793" s="18"/>
      <c r="N3793" s="18"/>
      <c r="S3793" s="18"/>
    </row>
    <row r="3794" spans="5:19" x14ac:dyDescent="0.25">
      <c r="E3794" s="16"/>
      <c r="F3794" s="16"/>
      <c r="G3794" s="17"/>
      <c r="H3794" s="18"/>
      <c r="I3794" s="26"/>
      <c r="J3794" s="19"/>
      <c r="K3794" s="18"/>
      <c r="L3794" s="18"/>
      <c r="M3794" s="18"/>
      <c r="N3794" s="18"/>
      <c r="S3794" s="18"/>
    </row>
    <row r="3795" spans="5:19" x14ac:dyDescent="0.25">
      <c r="E3795" s="16"/>
      <c r="F3795" s="16"/>
      <c r="G3795" s="17"/>
      <c r="H3795" s="18"/>
      <c r="I3795" s="26"/>
      <c r="J3795" s="19"/>
      <c r="K3795" s="18"/>
      <c r="L3795" s="18"/>
      <c r="M3795" s="18"/>
      <c r="N3795" s="18"/>
      <c r="S3795" s="18"/>
    </row>
    <row r="3796" spans="5:19" x14ac:dyDescent="0.25">
      <c r="E3796" s="16"/>
      <c r="F3796" s="16"/>
      <c r="G3796" s="17"/>
      <c r="H3796" s="18"/>
      <c r="I3796" s="26"/>
      <c r="J3796" s="19"/>
      <c r="K3796" s="18"/>
      <c r="L3796" s="18"/>
      <c r="M3796" s="18"/>
      <c r="N3796" s="18"/>
      <c r="S3796" s="18"/>
    </row>
    <row r="3797" spans="5:19" x14ac:dyDescent="0.25">
      <c r="E3797" s="16"/>
      <c r="F3797" s="16"/>
      <c r="G3797" s="17"/>
      <c r="H3797" s="18"/>
      <c r="I3797" s="26"/>
      <c r="J3797" s="19"/>
      <c r="K3797" s="18"/>
      <c r="L3797" s="18"/>
      <c r="M3797" s="18"/>
      <c r="N3797" s="18"/>
      <c r="S3797" s="18"/>
    </row>
    <row r="3798" spans="5:19" x14ac:dyDescent="0.25">
      <c r="E3798" s="16"/>
      <c r="F3798" s="16"/>
      <c r="G3798" s="17"/>
      <c r="H3798" s="18"/>
      <c r="I3798" s="26"/>
      <c r="J3798" s="19"/>
      <c r="K3798" s="18"/>
      <c r="L3798" s="18"/>
      <c r="M3798" s="18"/>
      <c r="N3798" s="18"/>
      <c r="S3798" s="18"/>
    </row>
    <row r="3799" spans="5:19" x14ac:dyDescent="0.25">
      <c r="E3799" s="16"/>
      <c r="F3799" s="16"/>
      <c r="G3799" s="17"/>
      <c r="H3799" s="18"/>
      <c r="I3799" s="26"/>
      <c r="J3799" s="19"/>
      <c r="K3799" s="18"/>
      <c r="L3799" s="18"/>
      <c r="M3799" s="18"/>
      <c r="N3799" s="18"/>
      <c r="S3799" s="18"/>
    </row>
    <row r="3800" spans="5:19" x14ac:dyDescent="0.25">
      <c r="E3800" s="16"/>
      <c r="F3800" s="16"/>
      <c r="G3800" s="17"/>
      <c r="H3800" s="18"/>
      <c r="I3800" s="26"/>
      <c r="J3800" s="19"/>
      <c r="K3800" s="18"/>
      <c r="L3800" s="18"/>
      <c r="M3800" s="18"/>
      <c r="N3800" s="18"/>
      <c r="S3800" s="18"/>
    </row>
    <row r="3801" spans="5:19" x14ac:dyDescent="0.25">
      <c r="E3801" s="16"/>
      <c r="F3801" s="16"/>
      <c r="G3801" s="17"/>
      <c r="H3801" s="18"/>
      <c r="I3801" s="26"/>
      <c r="J3801" s="19"/>
      <c r="K3801" s="18"/>
      <c r="L3801" s="18"/>
      <c r="M3801" s="18"/>
      <c r="N3801" s="18"/>
      <c r="S3801" s="18"/>
    </row>
    <row r="3802" spans="5:19" x14ac:dyDescent="0.25">
      <c r="E3802" s="16"/>
      <c r="F3802" s="16"/>
      <c r="G3802" s="17"/>
      <c r="H3802" s="18"/>
      <c r="I3802" s="26"/>
      <c r="J3802" s="19"/>
      <c r="K3802" s="18"/>
      <c r="L3802" s="18"/>
      <c r="M3802" s="18"/>
      <c r="N3802" s="18"/>
      <c r="S3802" s="18"/>
    </row>
    <row r="3803" spans="5:19" x14ac:dyDescent="0.25">
      <c r="E3803" s="16"/>
      <c r="F3803" s="16"/>
      <c r="G3803" s="17"/>
      <c r="H3803" s="18"/>
      <c r="I3803" s="26"/>
      <c r="J3803" s="19"/>
      <c r="K3803" s="18"/>
      <c r="L3803" s="18"/>
      <c r="M3803" s="18"/>
      <c r="N3803" s="18"/>
      <c r="S3803" s="18"/>
    </row>
    <row r="3804" spans="5:19" x14ac:dyDescent="0.25">
      <c r="E3804" s="16"/>
      <c r="F3804" s="16"/>
      <c r="G3804" s="17"/>
      <c r="H3804" s="18"/>
      <c r="I3804" s="26"/>
      <c r="J3804" s="19"/>
      <c r="K3804" s="18"/>
      <c r="L3804" s="18"/>
      <c r="M3804" s="18"/>
      <c r="N3804" s="18"/>
      <c r="S3804" s="18"/>
    </row>
    <row r="3805" spans="5:19" x14ac:dyDescent="0.25">
      <c r="E3805" s="16"/>
      <c r="F3805" s="16"/>
      <c r="G3805" s="17"/>
      <c r="H3805" s="18"/>
      <c r="I3805" s="26"/>
      <c r="J3805" s="19"/>
      <c r="K3805" s="18"/>
      <c r="L3805" s="18"/>
      <c r="M3805" s="18"/>
      <c r="N3805" s="18"/>
      <c r="S3805" s="18"/>
    </row>
    <row r="3806" spans="5:19" x14ac:dyDescent="0.25">
      <c r="E3806" s="16"/>
      <c r="F3806" s="16"/>
      <c r="G3806" s="17"/>
      <c r="H3806" s="18"/>
      <c r="I3806" s="26"/>
      <c r="J3806" s="19"/>
      <c r="K3806" s="18"/>
      <c r="L3806" s="18"/>
      <c r="M3806" s="18"/>
      <c r="N3806" s="18"/>
      <c r="S3806" s="18"/>
    </row>
    <row r="3807" spans="5:19" x14ac:dyDescent="0.25">
      <c r="E3807" s="16"/>
      <c r="F3807" s="16"/>
      <c r="G3807" s="17"/>
      <c r="H3807" s="18"/>
      <c r="I3807" s="26"/>
      <c r="J3807" s="19"/>
      <c r="K3807" s="18"/>
      <c r="L3807" s="18"/>
      <c r="M3807" s="18"/>
      <c r="N3807" s="18"/>
      <c r="S3807" s="18"/>
    </row>
    <row r="3808" spans="5:19" x14ac:dyDescent="0.25">
      <c r="E3808" s="16"/>
      <c r="F3808" s="16"/>
      <c r="G3808" s="17"/>
      <c r="H3808" s="18"/>
      <c r="I3808" s="26"/>
      <c r="J3808" s="19"/>
      <c r="K3808" s="18"/>
      <c r="L3808" s="18"/>
      <c r="M3808" s="18"/>
      <c r="N3808" s="18"/>
      <c r="S3808" s="18"/>
    </row>
    <row r="3809" spans="5:19" x14ac:dyDescent="0.25">
      <c r="E3809" s="16"/>
      <c r="F3809" s="16"/>
      <c r="G3809" s="17"/>
      <c r="H3809" s="18"/>
      <c r="I3809" s="26"/>
      <c r="J3809" s="19"/>
      <c r="K3809" s="18"/>
      <c r="L3809" s="18"/>
      <c r="M3809" s="18"/>
      <c r="N3809" s="18"/>
      <c r="S3809" s="18"/>
    </row>
    <row r="3810" spans="5:19" x14ac:dyDescent="0.25">
      <c r="E3810" s="16"/>
      <c r="F3810" s="16"/>
      <c r="G3810" s="17"/>
      <c r="H3810" s="18"/>
      <c r="I3810" s="26"/>
      <c r="J3810" s="19"/>
      <c r="K3810" s="18"/>
      <c r="L3810" s="18"/>
      <c r="M3810" s="18"/>
      <c r="N3810" s="18"/>
      <c r="S3810" s="18"/>
    </row>
    <row r="3811" spans="5:19" x14ac:dyDescent="0.25">
      <c r="E3811" s="16"/>
      <c r="F3811" s="16"/>
      <c r="G3811" s="17"/>
      <c r="H3811" s="18"/>
      <c r="I3811" s="26"/>
      <c r="J3811" s="19"/>
      <c r="K3811" s="18"/>
      <c r="L3811" s="18"/>
      <c r="M3811" s="18"/>
      <c r="N3811" s="18"/>
      <c r="S3811" s="18"/>
    </row>
    <row r="3812" spans="5:19" x14ac:dyDescent="0.25">
      <c r="E3812" s="16"/>
      <c r="F3812" s="16"/>
      <c r="G3812" s="17"/>
      <c r="H3812" s="18"/>
      <c r="I3812" s="26"/>
      <c r="J3812" s="19"/>
      <c r="K3812" s="18"/>
      <c r="L3812" s="18"/>
      <c r="M3812" s="18"/>
      <c r="N3812" s="18"/>
      <c r="S3812" s="18"/>
    </row>
    <row r="3813" spans="5:19" x14ac:dyDescent="0.25">
      <c r="E3813" s="16"/>
      <c r="F3813" s="16"/>
      <c r="G3813" s="17"/>
      <c r="H3813" s="18"/>
      <c r="I3813" s="26"/>
      <c r="J3813" s="19"/>
      <c r="K3813" s="18"/>
      <c r="L3813" s="18"/>
      <c r="M3813" s="18"/>
      <c r="N3813" s="18"/>
      <c r="S3813" s="18"/>
    </row>
    <row r="3814" spans="5:19" x14ac:dyDescent="0.25">
      <c r="E3814" s="16"/>
      <c r="F3814" s="16"/>
      <c r="G3814" s="17"/>
      <c r="H3814" s="18"/>
      <c r="I3814" s="26"/>
      <c r="J3814" s="19"/>
      <c r="K3814" s="18"/>
      <c r="L3814" s="18"/>
      <c r="M3814" s="18"/>
      <c r="N3814" s="18"/>
      <c r="S3814" s="18"/>
    </row>
    <row r="3815" spans="5:19" x14ac:dyDescent="0.25">
      <c r="E3815" s="16"/>
      <c r="F3815" s="16"/>
      <c r="G3815" s="17"/>
      <c r="H3815" s="18"/>
      <c r="I3815" s="26"/>
      <c r="J3815" s="19"/>
      <c r="K3815" s="18"/>
      <c r="L3815" s="18"/>
      <c r="M3815" s="18"/>
      <c r="N3815" s="18"/>
      <c r="S3815" s="18"/>
    </row>
    <row r="3816" spans="5:19" x14ac:dyDescent="0.25">
      <c r="E3816" s="16"/>
      <c r="F3816" s="16"/>
      <c r="G3816" s="17"/>
      <c r="H3816" s="18"/>
      <c r="I3816" s="26"/>
      <c r="J3816" s="19"/>
      <c r="K3816" s="18"/>
      <c r="L3816" s="18"/>
      <c r="M3816" s="18"/>
      <c r="N3816" s="18"/>
      <c r="S3816" s="18"/>
    </row>
    <row r="3817" spans="5:19" x14ac:dyDescent="0.25">
      <c r="E3817" s="16"/>
      <c r="F3817" s="16"/>
      <c r="G3817" s="17"/>
      <c r="H3817" s="18"/>
      <c r="I3817" s="26"/>
      <c r="J3817" s="19"/>
      <c r="K3817" s="18"/>
      <c r="L3817" s="18"/>
      <c r="M3817" s="18"/>
      <c r="N3817" s="18"/>
      <c r="S3817" s="18"/>
    </row>
    <row r="3818" spans="5:19" x14ac:dyDescent="0.25">
      <c r="E3818" s="16"/>
      <c r="F3818" s="16"/>
      <c r="G3818" s="17"/>
      <c r="H3818" s="18"/>
      <c r="I3818" s="26"/>
      <c r="J3818" s="19"/>
      <c r="K3818" s="18"/>
      <c r="L3818" s="18"/>
      <c r="M3818" s="18"/>
      <c r="N3818" s="18"/>
      <c r="S3818" s="18"/>
    </row>
    <row r="3819" spans="5:19" x14ac:dyDescent="0.25">
      <c r="E3819" s="16"/>
      <c r="F3819" s="16"/>
      <c r="G3819" s="17"/>
      <c r="H3819" s="18"/>
      <c r="I3819" s="26"/>
      <c r="J3819" s="19"/>
      <c r="K3819" s="18"/>
      <c r="L3819" s="18"/>
      <c r="M3819" s="18"/>
      <c r="N3819" s="18"/>
      <c r="S3819" s="18"/>
    </row>
    <row r="3820" spans="5:19" x14ac:dyDescent="0.25">
      <c r="E3820" s="16"/>
      <c r="F3820" s="16"/>
      <c r="G3820" s="17"/>
      <c r="H3820" s="18"/>
      <c r="I3820" s="26"/>
      <c r="J3820" s="19"/>
      <c r="K3820" s="18"/>
      <c r="L3820" s="18"/>
      <c r="M3820" s="18"/>
      <c r="N3820" s="18"/>
      <c r="S3820" s="18"/>
    </row>
    <row r="3821" spans="5:19" x14ac:dyDescent="0.25">
      <c r="E3821" s="16"/>
      <c r="F3821" s="16"/>
      <c r="G3821" s="17"/>
      <c r="H3821" s="18"/>
      <c r="I3821" s="26"/>
      <c r="J3821" s="19"/>
      <c r="K3821" s="18"/>
      <c r="L3821" s="18"/>
      <c r="M3821" s="18"/>
      <c r="N3821" s="18"/>
      <c r="S3821" s="18"/>
    </row>
    <row r="3822" spans="5:19" x14ac:dyDescent="0.25">
      <c r="E3822" s="16"/>
      <c r="F3822" s="16"/>
      <c r="G3822" s="17"/>
      <c r="H3822" s="18"/>
      <c r="I3822" s="26"/>
      <c r="J3822" s="19"/>
      <c r="K3822" s="18"/>
      <c r="L3822" s="18"/>
      <c r="M3822" s="18"/>
      <c r="N3822" s="18"/>
      <c r="S3822" s="18"/>
    </row>
    <row r="3823" spans="5:19" x14ac:dyDescent="0.25">
      <c r="E3823" s="16"/>
      <c r="F3823" s="16"/>
      <c r="G3823" s="17"/>
      <c r="H3823" s="18"/>
      <c r="I3823" s="26"/>
      <c r="J3823" s="19"/>
      <c r="K3823" s="18"/>
      <c r="L3823" s="18"/>
      <c r="M3823" s="18"/>
      <c r="N3823" s="18"/>
      <c r="S3823" s="18"/>
    </row>
    <row r="3824" spans="5:19" x14ac:dyDescent="0.25">
      <c r="E3824" s="16"/>
      <c r="F3824" s="16"/>
      <c r="G3824" s="17"/>
      <c r="H3824" s="18"/>
      <c r="I3824" s="26"/>
      <c r="J3824" s="19"/>
      <c r="K3824" s="18"/>
      <c r="L3824" s="18"/>
      <c r="M3824" s="18"/>
      <c r="N3824" s="18"/>
      <c r="S3824" s="18"/>
    </row>
    <row r="3825" spans="5:19" x14ac:dyDescent="0.25">
      <c r="E3825" s="16"/>
      <c r="F3825" s="16"/>
      <c r="G3825" s="17"/>
      <c r="H3825" s="18"/>
      <c r="I3825" s="26"/>
      <c r="J3825" s="19"/>
      <c r="K3825" s="18"/>
      <c r="L3825" s="18"/>
      <c r="M3825" s="18"/>
      <c r="N3825" s="18"/>
      <c r="S3825" s="18"/>
    </row>
    <row r="3826" spans="5:19" x14ac:dyDescent="0.25">
      <c r="E3826" s="16"/>
      <c r="F3826" s="16"/>
      <c r="G3826" s="17"/>
      <c r="H3826" s="18"/>
      <c r="I3826" s="26"/>
      <c r="J3826" s="19"/>
      <c r="K3826" s="18"/>
      <c r="L3826" s="18"/>
      <c r="M3826" s="18"/>
      <c r="N3826" s="18"/>
      <c r="S3826" s="18"/>
    </row>
    <row r="3827" spans="5:19" x14ac:dyDescent="0.25">
      <c r="E3827" s="16"/>
      <c r="F3827" s="16"/>
      <c r="G3827" s="17"/>
      <c r="H3827" s="18"/>
      <c r="I3827" s="26"/>
      <c r="J3827" s="19"/>
      <c r="K3827" s="18"/>
      <c r="L3827" s="18"/>
      <c r="M3827" s="18"/>
      <c r="N3827" s="18"/>
      <c r="S3827" s="18"/>
    </row>
    <row r="3828" spans="5:19" x14ac:dyDescent="0.25">
      <c r="E3828" s="16"/>
      <c r="F3828" s="16"/>
      <c r="G3828" s="17"/>
      <c r="H3828" s="18"/>
      <c r="I3828" s="26"/>
      <c r="J3828" s="19"/>
      <c r="K3828" s="18"/>
      <c r="L3828" s="18"/>
      <c r="M3828" s="18"/>
      <c r="N3828" s="18"/>
      <c r="S3828" s="18"/>
    </row>
    <row r="3829" spans="5:19" x14ac:dyDescent="0.25">
      <c r="E3829" s="16"/>
      <c r="F3829" s="16"/>
      <c r="G3829" s="17"/>
      <c r="H3829" s="18"/>
      <c r="I3829" s="26"/>
      <c r="J3829" s="19"/>
      <c r="K3829" s="18"/>
      <c r="L3829" s="18"/>
      <c r="M3829" s="18"/>
      <c r="N3829" s="18"/>
      <c r="S3829" s="18"/>
    </row>
    <row r="3830" spans="5:19" x14ac:dyDescent="0.25">
      <c r="E3830" s="16"/>
      <c r="F3830" s="16"/>
      <c r="G3830" s="17"/>
      <c r="H3830" s="18"/>
      <c r="I3830" s="26"/>
      <c r="J3830" s="19"/>
      <c r="K3830" s="18"/>
      <c r="L3830" s="18"/>
      <c r="M3830" s="18"/>
      <c r="N3830" s="18"/>
      <c r="S3830" s="18"/>
    </row>
    <row r="3831" spans="5:19" x14ac:dyDescent="0.25">
      <c r="E3831" s="16"/>
      <c r="F3831" s="16"/>
      <c r="G3831" s="17"/>
      <c r="H3831" s="18"/>
      <c r="I3831" s="26"/>
      <c r="J3831" s="19"/>
      <c r="K3831" s="18"/>
      <c r="L3831" s="18"/>
      <c r="M3831" s="18"/>
      <c r="N3831" s="18"/>
      <c r="S3831" s="18"/>
    </row>
    <row r="3832" spans="5:19" x14ac:dyDescent="0.25">
      <c r="E3832" s="16"/>
      <c r="F3832" s="16"/>
      <c r="G3832" s="17"/>
      <c r="H3832" s="18"/>
      <c r="I3832" s="26"/>
      <c r="J3832" s="19"/>
      <c r="K3832" s="18"/>
      <c r="L3832" s="18"/>
      <c r="M3832" s="18"/>
      <c r="N3832" s="18"/>
      <c r="S3832" s="18"/>
    </row>
    <row r="3833" spans="5:19" x14ac:dyDescent="0.25">
      <c r="E3833" s="16"/>
      <c r="F3833" s="16"/>
      <c r="G3833" s="17"/>
      <c r="H3833" s="18"/>
      <c r="I3833" s="26"/>
      <c r="J3833" s="19"/>
      <c r="K3833" s="18"/>
      <c r="L3833" s="18"/>
      <c r="M3833" s="18"/>
      <c r="N3833" s="18"/>
      <c r="S3833" s="18"/>
    </row>
    <row r="3834" spans="5:19" x14ac:dyDescent="0.25">
      <c r="E3834" s="16"/>
      <c r="F3834" s="16"/>
      <c r="G3834" s="17"/>
      <c r="H3834" s="18"/>
      <c r="I3834" s="26"/>
      <c r="J3834" s="19"/>
      <c r="K3834" s="18"/>
      <c r="L3834" s="18"/>
      <c r="M3834" s="18"/>
      <c r="N3834" s="18"/>
      <c r="S3834" s="18"/>
    </row>
    <row r="3835" spans="5:19" x14ac:dyDescent="0.25">
      <c r="E3835" s="16"/>
      <c r="F3835" s="16"/>
      <c r="G3835" s="17"/>
      <c r="H3835" s="18"/>
      <c r="I3835" s="26"/>
      <c r="J3835" s="19"/>
      <c r="K3835" s="18"/>
      <c r="L3835" s="18"/>
      <c r="M3835" s="18"/>
      <c r="N3835" s="18"/>
      <c r="S3835" s="18"/>
    </row>
    <row r="3836" spans="5:19" x14ac:dyDescent="0.25">
      <c r="E3836" s="16"/>
      <c r="F3836" s="16"/>
      <c r="G3836" s="17"/>
      <c r="H3836" s="18"/>
      <c r="I3836" s="26"/>
      <c r="J3836" s="19"/>
      <c r="K3836" s="18"/>
      <c r="L3836" s="18"/>
      <c r="M3836" s="18"/>
      <c r="N3836" s="18"/>
      <c r="S3836" s="18"/>
    </row>
    <row r="3837" spans="5:19" x14ac:dyDescent="0.25">
      <c r="E3837" s="16"/>
      <c r="F3837" s="16"/>
      <c r="G3837" s="17"/>
      <c r="H3837" s="18"/>
      <c r="I3837" s="26"/>
      <c r="J3837" s="19"/>
      <c r="K3837" s="18"/>
      <c r="L3837" s="18"/>
      <c r="M3837" s="18"/>
      <c r="N3837" s="18"/>
      <c r="S3837" s="18"/>
    </row>
    <row r="3838" spans="5:19" x14ac:dyDescent="0.25">
      <c r="E3838" s="16"/>
      <c r="F3838" s="16"/>
      <c r="G3838" s="17"/>
      <c r="H3838" s="18"/>
      <c r="I3838" s="26"/>
      <c r="J3838" s="19"/>
      <c r="K3838" s="18"/>
      <c r="L3838" s="18"/>
      <c r="M3838" s="18"/>
      <c r="N3838" s="18"/>
      <c r="S3838" s="18"/>
    </row>
    <row r="3839" spans="5:19" x14ac:dyDescent="0.25">
      <c r="E3839" s="16"/>
      <c r="F3839" s="16"/>
      <c r="G3839" s="17"/>
      <c r="H3839" s="18"/>
      <c r="I3839" s="26"/>
      <c r="J3839" s="19"/>
      <c r="K3839" s="18"/>
      <c r="L3839" s="18"/>
      <c r="M3839" s="18"/>
      <c r="N3839" s="18"/>
      <c r="S3839" s="18"/>
    </row>
    <row r="3840" spans="5:19" x14ac:dyDescent="0.25">
      <c r="E3840" s="16"/>
      <c r="F3840" s="16"/>
      <c r="G3840" s="17"/>
      <c r="H3840" s="18"/>
      <c r="I3840" s="26"/>
      <c r="J3840" s="19"/>
      <c r="K3840" s="18"/>
      <c r="L3840" s="18"/>
      <c r="M3840" s="18"/>
      <c r="N3840" s="18"/>
      <c r="S3840" s="18"/>
    </row>
    <row r="3841" spans="5:19" x14ac:dyDescent="0.25">
      <c r="E3841" s="16"/>
      <c r="F3841" s="16"/>
      <c r="G3841" s="17"/>
      <c r="H3841" s="18"/>
      <c r="I3841" s="26"/>
      <c r="J3841" s="19"/>
      <c r="K3841" s="18"/>
      <c r="L3841" s="18"/>
      <c r="M3841" s="18"/>
      <c r="N3841" s="18"/>
      <c r="S3841" s="18"/>
    </row>
    <row r="3842" spans="5:19" x14ac:dyDescent="0.25">
      <c r="E3842" s="16"/>
      <c r="F3842" s="16"/>
      <c r="G3842" s="17"/>
      <c r="H3842" s="18"/>
      <c r="I3842" s="26"/>
      <c r="J3842" s="19"/>
      <c r="K3842" s="18"/>
      <c r="L3842" s="18"/>
      <c r="M3842" s="18"/>
      <c r="N3842" s="18"/>
      <c r="S3842" s="18"/>
    </row>
    <row r="3843" spans="5:19" x14ac:dyDescent="0.25">
      <c r="E3843" s="16"/>
      <c r="F3843" s="16"/>
      <c r="G3843" s="17"/>
      <c r="H3843" s="18"/>
      <c r="I3843" s="26"/>
      <c r="J3843" s="19"/>
      <c r="K3843" s="18"/>
      <c r="L3843" s="18"/>
      <c r="M3843" s="18"/>
      <c r="N3843" s="18"/>
      <c r="S3843" s="18"/>
    </row>
    <row r="3844" spans="5:19" x14ac:dyDescent="0.25">
      <c r="E3844" s="16"/>
      <c r="F3844" s="16"/>
      <c r="G3844" s="17"/>
      <c r="H3844" s="18"/>
      <c r="I3844" s="26"/>
      <c r="J3844" s="19"/>
      <c r="K3844" s="18"/>
      <c r="L3844" s="18"/>
      <c r="M3844" s="18"/>
      <c r="N3844" s="18"/>
      <c r="S3844" s="18"/>
    </row>
    <row r="3845" spans="5:19" x14ac:dyDescent="0.25">
      <c r="E3845" s="16"/>
      <c r="F3845" s="16"/>
      <c r="G3845" s="17"/>
      <c r="H3845" s="18"/>
      <c r="I3845" s="26"/>
      <c r="J3845" s="19"/>
      <c r="K3845" s="18"/>
      <c r="L3845" s="18"/>
      <c r="M3845" s="18"/>
      <c r="N3845" s="18"/>
      <c r="S3845" s="18"/>
    </row>
    <row r="3846" spans="5:19" x14ac:dyDescent="0.25">
      <c r="E3846" s="16"/>
      <c r="F3846" s="16"/>
      <c r="G3846" s="17"/>
      <c r="H3846" s="18"/>
      <c r="I3846" s="26"/>
      <c r="J3846" s="19"/>
      <c r="K3846" s="18"/>
      <c r="L3846" s="18"/>
      <c r="M3846" s="18"/>
      <c r="N3846" s="18"/>
      <c r="S3846" s="18"/>
    </row>
    <row r="3847" spans="5:19" x14ac:dyDescent="0.25">
      <c r="E3847" s="16"/>
      <c r="F3847" s="16"/>
      <c r="G3847" s="17"/>
      <c r="H3847" s="18"/>
      <c r="I3847" s="26"/>
      <c r="J3847" s="19"/>
      <c r="K3847" s="18"/>
      <c r="L3847" s="18"/>
      <c r="M3847" s="18"/>
      <c r="N3847" s="18"/>
      <c r="S3847" s="18"/>
    </row>
    <row r="3848" spans="5:19" x14ac:dyDescent="0.25">
      <c r="E3848" s="16"/>
      <c r="F3848" s="16"/>
      <c r="G3848" s="17"/>
      <c r="H3848" s="18"/>
      <c r="I3848" s="26"/>
      <c r="J3848" s="19"/>
      <c r="K3848" s="18"/>
      <c r="L3848" s="18"/>
      <c r="M3848" s="18"/>
      <c r="N3848" s="18"/>
      <c r="S3848" s="18"/>
    </row>
    <row r="3849" spans="5:19" x14ac:dyDescent="0.25">
      <c r="E3849" s="16"/>
      <c r="F3849" s="16"/>
      <c r="G3849" s="17"/>
      <c r="H3849" s="18"/>
      <c r="I3849" s="26"/>
      <c r="J3849" s="19"/>
      <c r="K3849" s="18"/>
      <c r="L3849" s="18"/>
      <c r="M3849" s="18"/>
      <c r="N3849" s="18"/>
      <c r="S3849" s="18"/>
    </row>
    <row r="3850" spans="5:19" x14ac:dyDescent="0.25">
      <c r="E3850" s="16"/>
      <c r="F3850" s="16"/>
      <c r="G3850" s="17"/>
      <c r="H3850" s="18"/>
      <c r="I3850" s="26"/>
      <c r="J3850" s="19"/>
      <c r="K3850" s="18"/>
      <c r="L3850" s="18"/>
      <c r="M3850" s="18"/>
      <c r="N3850" s="18"/>
      <c r="S3850" s="18"/>
    </row>
    <row r="3851" spans="5:19" x14ac:dyDescent="0.25">
      <c r="E3851" s="16"/>
      <c r="F3851" s="16"/>
      <c r="G3851" s="17"/>
      <c r="H3851" s="18"/>
      <c r="I3851" s="26"/>
      <c r="J3851" s="19"/>
      <c r="K3851" s="18"/>
      <c r="L3851" s="18"/>
      <c r="M3851" s="18"/>
      <c r="N3851" s="18"/>
      <c r="S3851" s="18"/>
    </row>
    <row r="3852" spans="5:19" x14ac:dyDescent="0.25">
      <c r="E3852" s="16"/>
      <c r="F3852" s="16"/>
      <c r="G3852" s="17"/>
      <c r="H3852" s="18"/>
      <c r="I3852" s="26"/>
      <c r="J3852" s="19"/>
      <c r="K3852" s="18"/>
      <c r="L3852" s="18"/>
      <c r="M3852" s="18"/>
      <c r="N3852" s="18"/>
      <c r="S3852" s="18"/>
    </row>
    <row r="3853" spans="5:19" x14ac:dyDescent="0.25">
      <c r="E3853" s="16"/>
      <c r="F3853" s="16"/>
      <c r="G3853" s="17"/>
      <c r="H3853" s="18"/>
      <c r="I3853" s="26"/>
      <c r="J3853" s="19"/>
      <c r="K3853" s="18"/>
      <c r="L3853" s="18"/>
      <c r="M3853" s="18"/>
      <c r="N3853" s="18"/>
      <c r="S3853" s="18"/>
    </row>
    <row r="3854" spans="5:19" x14ac:dyDescent="0.25">
      <c r="E3854" s="16"/>
      <c r="F3854" s="16"/>
      <c r="G3854" s="17"/>
      <c r="H3854" s="18"/>
      <c r="I3854" s="26"/>
      <c r="J3854" s="19"/>
      <c r="K3854" s="18"/>
      <c r="L3854" s="18"/>
      <c r="M3854" s="18"/>
      <c r="N3854" s="18"/>
      <c r="S3854" s="18"/>
    </row>
    <row r="3855" spans="5:19" x14ac:dyDescent="0.25">
      <c r="E3855" s="16"/>
      <c r="F3855" s="16"/>
      <c r="G3855" s="17"/>
      <c r="H3855" s="18"/>
      <c r="I3855" s="26"/>
      <c r="J3855" s="19"/>
      <c r="K3855" s="18"/>
      <c r="L3855" s="18"/>
      <c r="M3855" s="18"/>
      <c r="N3855" s="18"/>
      <c r="S3855" s="18"/>
    </row>
    <row r="3856" spans="5:19" x14ac:dyDescent="0.25">
      <c r="E3856" s="16"/>
      <c r="F3856" s="16"/>
      <c r="G3856" s="17"/>
      <c r="H3856" s="18"/>
      <c r="I3856" s="26"/>
      <c r="J3856" s="19"/>
      <c r="K3856" s="18"/>
      <c r="L3856" s="18"/>
      <c r="M3856" s="18"/>
      <c r="N3856" s="18"/>
      <c r="S3856" s="18"/>
    </row>
    <row r="3857" spans="5:19" x14ac:dyDescent="0.25">
      <c r="E3857" s="16"/>
      <c r="F3857" s="16"/>
      <c r="G3857" s="17"/>
      <c r="H3857" s="18"/>
      <c r="I3857" s="26"/>
      <c r="J3857" s="19"/>
      <c r="K3857" s="18"/>
      <c r="L3857" s="18"/>
      <c r="M3857" s="18"/>
      <c r="N3857" s="18"/>
      <c r="S3857" s="18"/>
    </row>
    <row r="3858" spans="5:19" x14ac:dyDescent="0.25">
      <c r="E3858" s="16"/>
      <c r="F3858" s="16"/>
      <c r="G3858" s="17"/>
      <c r="H3858" s="18"/>
      <c r="I3858" s="26"/>
      <c r="J3858" s="19"/>
      <c r="K3858" s="18"/>
      <c r="L3858" s="18"/>
      <c r="M3858" s="18"/>
      <c r="N3858" s="18"/>
      <c r="S3858" s="18"/>
    </row>
    <row r="3859" spans="5:19" x14ac:dyDescent="0.25">
      <c r="E3859" s="16"/>
      <c r="F3859" s="16"/>
      <c r="G3859" s="17"/>
      <c r="H3859" s="18"/>
      <c r="I3859" s="26"/>
      <c r="J3859" s="19"/>
      <c r="K3859" s="18"/>
      <c r="L3859" s="18"/>
      <c r="M3859" s="18"/>
      <c r="N3859" s="18"/>
      <c r="S3859" s="18"/>
    </row>
    <row r="3860" spans="5:19" x14ac:dyDescent="0.25">
      <c r="E3860" s="16"/>
      <c r="F3860" s="16"/>
      <c r="G3860" s="17"/>
      <c r="H3860" s="18"/>
      <c r="I3860" s="26"/>
      <c r="J3860" s="19"/>
      <c r="K3860" s="18"/>
      <c r="L3860" s="18"/>
      <c r="M3860" s="18"/>
      <c r="N3860" s="18"/>
      <c r="S3860" s="18"/>
    </row>
    <row r="3861" spans="5:19" x14ac:dyDescent="0.25">
      <c r="E3861" s="16"/>
      <c r="F3861" s="16"/>
      <c r="G3861" s="17"/>
      <c r="H3861" s="18"/>
      <c r="I3861" s="26"/>
      <c r="J3861" s="19"/>
      <c r="K3861" s="18"/>
      <c r="L3861" s="18"/>
      <c r="M3861" s="18"/>
      <c r="N3861" s="18"/>
      <c r="S3861" s="18"/>
    </row>
    <row r="3862" spans="5:19" x14ac:dyDescent="0.25">
      <c r="E3862" s="16"/>
      <c r="F3862" s="16"/>
      <c r="G3862" s="17"/>
      <c r="H3862" s="18"/>
      <c r="I3862" s="26"/>
      <c r="J3862" s="19"/>
      <c r="K3862" s="18"/>
      <c r="L3862" s="18"/>
      <c r="M3862" s="18"/>
      <c r="N3862" s="18"/>
      <c r="S3862" s="18"/>
    </row>
    <row r="3863" spans="5:19" x14ac:dyDescent="0.25">
      <c r="E3863" s="16"/>
      <c r="F3863" s="16"/>
      <c r="G3863" s="17"/>
      <c r="H3863" s="18"/>
      <c r="I3863" s="26"/>
      <c r="J3863" s="19"/>
      <c r="K3863" s="18"/>
      <c r="L3863" s="18"/>
      <c r="M3863" s="18"/>
      <c r="N3863" s="18"/>
      <c r="S3863" s="18"/>
    </row>
    <row r="3864" spans="5:19" x14ac:dyDescent="0.25">
      <c r="E3864" s="16"/>
      <c r="F3864" s="16"/>
      <c r="G3864" s="17"/>
      <c r="H3864" s="18"/>
      <c r="I3864" s="26"/>
      <c r="J3864" s="19"/>
      <c r="K3864" s="18"/>
      <c r="L3864" s="18"/>
      <c r="M3864" s="18"/>
      <c r="N3864" s="18"/>
      <c r="S3864" s="18"/>
    </row>
    <row r="3865" spans="5:19" x14ac:dyDescent="0.25">
      <c r="E3865" s="16"/>
      <c r="F3865" s="16"/>
      <c r="G3865" s="17"/>
      <c r="H3865" s="18"/>
      <c r="I3865" s="26"/>
      <c r="J3865" s="19"/>
      <c r="K3865" s="18"/>
      <c r="L3865" s="18"/>
      <c r="M3865" s="18"/>
      <c r="N3865" s="18"/>
      <c r="S3865" s="18"/>
    </row>
    <row r="3866" spans="5:19" x14ac:dyDescent="0.25">
      <c r="E3866" s="16"/>
      <c r="F3866" s="16"/>
      <c r="G3866" s="17"/>
      <c r="H3866" s="18"/>
      <c r="I3866" s="26"/>
      <c r="J3866" s="19"/>
      <c r="K3866" s="18"/>
      <c r="L3866" s="18"/>
      <c r="M3866" s="18"/>
      <c r="N3866" s="18"/>
      <c r="S3866" s="18"/>
    </row>
    <row r="3867" spans="5:19" x14ac:dyDescent="0.25">
      <c r="E3867" s="16"/>
      <c r="F3867" s="16"/>
      <c r="G3867" s="17"/>
      <c r="H3867" s="18"/>
      <c r="I3867" s="26"/>
      <c r="J3867" s="19"/>
      <c r="K3867" s="18"/>
      <c r="L3867" s="18"/>
      <c r="M3867" s="18"/>
      <c r="N3867" s="18"/>
      <c r="S3867" s="18"/>
    </row>
    <row r="3868" spans="5:19" x14ac:dyDescent="0.25">
      <c r="E3868" s="16"/>
      <c r="F3868" s="16"/>
      <c r="G3868" s="17"/>
      <c r="H3868" s="18"/>
      <c r="I3868" s="26"/>
      <c r="J3868" s="19"/>
      <c r="K3868" s="18"/>
      <c r="L3868" s="18"/>
      <c r="M3868" s="18"/>
      <c r="N3868" s="18"/>
      <c r="S3868" s="18"/>
    </row>
    <row r="3869" spans="5:19" x14ac:dyDescent="0.25">
      <c r="E3869" s="16"/>
      <c r="F3869" s="16"/>
      <c r="G3869" s="17"/>
      <c r="H3869" s="18"/>
      <c r="I3869" s="26"/>
      <c r="J3869" s="19"/>
      <c r="K3869" s="18"/>
      <c r="L3869" s="18"/>
      <c r="M3869" s="18"/>
      <c r="N3869" s="18"/>
      <c r="S3869" s="18"/>
    </row>
    <row r="3870" spans="5:19" x14ac:dyDescent="0.25">
      <c r="E3870" s="16"/>
      <c r="F3870" s="16"/>
      <c r="G3870" s="17"/>
      <c r="H3870" s="18"/>
      <c r="I3870" s="26"/>
      <c r="J3870" s="19"/>
      <c r="K3870" s="18"/>
      <c r="L3870" s="18"/>
      <c r="M3870" s="18"/>
      <c r="N3870" s="18"/>
      <c r="S3870" s="18"/>
    </row>
    <row r="3871" spans="5:19" x14ac:dyDescent="0.25">
      <c r="E3871" s="16"/>
      <c r="F3871" s="16"/>
      <c r="G3871" s="17"/>
      <c r="H3871" s="18"/>
      <c r="I3871" s="26"/>
      <c r="J3871" s="19"/>
      <c r="K3871" s="18"/>
      <c r="L3871" s="18"/>
      <c r="M3871" s="18"/>
      <c r="N3871" s="18"/>
      <c r="S3871" s="18"/>
    </row>
    <row r="3872" spans="5:19" x14ac:dyDescent="0.25">
      <c r="E3872" s="16"/>
      <c r="F3872" s="16"/>
      <c r="G3872" s="17"/>
      <c r="H3872" s="18"/>
      <c r="I3872" s="26"/>
      <c r="J3872" s="19"/>
      <c r="K3872" s="18"/>
      <c r="L3872" s="18"/>
      <c r="M3872" s="18"/>
      <c r="N3872" s="18"/>
      <c r="S3872" s="18"/>
    </row>
    <row r="3873" spans="5:19" x14ac:dyDescent="0.25">
      <c r="E3873" s="16"/>
      <c r="F3873" s="16"/>
      <c r="G3873" s="17"/>
      <c r="H3873" s="18"/>
      <c r="I3873" s="26"/>
      <c r="J3873" s="19"/>
      <c r="K3873" s="18"/>
      <c r="L3873" s="18"/>
      <c r="M3873" s="18"/>
      <c r="N3873" s="18"/>
      <c r="S3873" s="18"/>
    </row>
    <row r="3874" spans="5:19" x14ac:dyDescent="0.25">
      <c r="E3874" s="16"/>
      <c r="F3874" s="16"/>
      <c r="G3874" s="17"/>
      <c r="H3874" s="18"/>
      <c r="I3874" s="26"/>
      <c r="J3874" s="19"/>
      <c r="K3874" s="18"/>
      <c r="L3874" s="18"/>
      <c r="M3874" s="18"/>
      <c r="N3874" s="18"/>
      <c r="S3874" s="18"/>
    </row>
    <row r="3875" spans="5:19" x14ac:dyDescent="0.25">
      <c r="E3875" s="16"/>
      <c r="F3875" s="16"/>
      <c r="G3875" s="17"/>
      <c r="H3875" s="18"/>
      <c r="I3875" s="26"/>
      <c r="J3875" s="19"/>
      <c r="K3875" s="18"/>
      <c r="L3875" s="18"/>
      <c r="M3875" s="18"/>
      <c r="N3875" s="18"/>
      <c r="S3875" s="18"/>
    </row>
    <row r="3876" spans="5:19" x14ac:dyDescent="0.25">
      <c r="E3876" s="16"/>
      <c r="F3876" s="16"/>
      <c r="G3876" s="17"/>
      <c r="H3876" s="18"/>
      <c r="I3876" s="26"/>
      <c r="J3876" s="19"/>
      <c r="K3876" s="18"/>
      <c r="L3876" s="18"/>
      <c r="M3876" s="18"/>
      <c r="N3876" s="18"/>
      <c r="S3876" s="18"/>
    </row>
    <row r="3877" spans="5:19" x14ac:dyDescent="0.25">
      <c r="E3877" s="16"/>
      <c r="F3877" s="16"/>
      <c r="G3877" s="17"/>
      <c r="H3877" s="18"/>
      <c r="I3877" s="26"/>
      <c r="J3877" s="19"/>
      <c r="K3877" s="18"/>
      <c r="L3877" s="18"/>
      <c r="M3877" s="18"/>
      <c r="N3877" s="18"/>
      <c r="S3877" s="18"/>
    </row>
    <row r="3878" spans="5:19" x14ac:dyDescent="0.25">
      <c r="E3878" s="16"/>
      <c r="F3878" s="16"/>
      <c r="G3878" s="17"/>
      <c r="H3878" s="18"/>
      <c r="I3878" s="26"/>
      <c r="J3878" s="19"/>
      <c r="K3878" s="18"/>
      <c r="L3878" s="18"/>
      <c r="M3878" s="18"/>
      <c r="N3878" s="18"/>
      <c r="S3878" s="18"/>
    </row>
    <row r="3879" spans="5:19" x14ac:dyDescent="0.25">
      <c r="E3879" s="16"/>
      <c r="F3879" s="16"/>
      <c r="G3879" s="17"/>
      <c r="H3879" s="18"/>
      <c r="I3879" s="26"/>
      <c r="J3879" s="19"/>
      <c r="K3879" s="18"/>
      <c r="L3879" s="18"/>
      <c r="M3879" s="18"/>
      <c r="N3879" s="18"/>
      <c r="S3879" s="18"/>
    </row>
    <row r="3880" spans="5:19" x14ac:dyDescent="0.25">
      <c r="E3880" s="16"/>
      <c r="F3880" s="16"/>
      <c r="G3880" s="17"/>
      <c r="H3880" s="18"/>
      <c r="I3880" s="26"/>
      <c r="J3880" s="19"/>
      <c r="K3880" s="18"/>
      <c r="L3880" s="18"/>
      <c r="M3880" s="18"/>
      <c r="N3880" s="18"/>
      <c r="S3880" s="18"/>
    </row>
    <row r="3881" spans="5:19" x14ac:dyDescent="0.25">
      <c r="E3881" s="16"/>
      <c r="F3881" s="16"/>
      <c r="G3881" s="17"/>
      <c r="H3881" s="18"/>
      <c r="I3881" s="26"/>
      <c r="J3881" s="19"/>
      <c r="K3881" s="18"/>
      <c r="L3881" s="18"/>
      <c r="M3881" s="18"/>
      <c r="N3881" s="18"/>
      <c r="S3881" s="18"/>
    </row>
    <row r="3882" spans="5:19" x14ac:dyDescent="0.25">
      <c r="E3882" s="16"/>
      <c r="F3882" s="16"/>
      <c r="G3882" s="17"/>
      <c r="H3882" s="18"/>
      <c r="I3882" s="26"/>
      <c r="J3882" s="19"/>
      <c r="K3882" s="18"/>
      <c r="L3882" s="18"/>
      <c r="M3882" s="18"/>
      <c r="N3882" s="18"/>
      <c r="S3882" s="18"/>
    </row>
    <row r="3883" spans="5:19" x14ac:dyDescent="0.25">
      <c r="E3883" s="16"/>
      <c r="F3883" s="16"/>
      <c r="G3883" s="17"/>
      <c r="H3883" s="18"/>
      <c r="I3883" s="26"/>
      <c r="J3883" s="19"/>
      <c r="K3883" s="18"/>
      <c r="L3883" s="18"/>
      <c r="M3883" s="18"/>
      <c r="N3883" s="18"/>
      <c r="S3883" s="18"/>
    </row>
    <row r="3884" spans="5:19" x14ac:dyDescent="0.25">
      <c r="E3884" s="16"/>
      <c r="F3884" s="16"/>
      <c r="G3884" s="17"/>
      <c r="H3884" s="18"/>
      <c r="I3884" s="26"/>
      <c r="J3884" s="19"/>
      <c r="K3884" s="18"/>
      <c r="L3884" s="18"/>
      <c r="M3884" s="18"/>
      <c r="N3884" s="18"/>
      <c r="S3884" s="18"/>
    </row>
    <row r="3885" spans="5:19" x14ac:dyDescent="0.25">
      <c r="E3885" s="16"/>
      <c r="F3885" s="16"/>
      <c r="G3885" s="17"/>
      <c r="H3885" s="18"/>
      <c r="I3885" s="26"/>
      <c r="J3885" s="19"/>
      <c r="K3885" s="18"/>
      <c r="L3885" s="18"/>
      <c r="M3885" s="18"/>
      <c r="N3885" s="18"/>
      <c r="S3885" s="18"/>
    </row>
    <row r="3886" spans="5:19" x14ac:dyDescent="0.25">
      <c r="E3886" s="16"/>
      <c r="F3886" s="16"/>
      <c r="G3886" s="17"/>
      <c r="H3886" s="18"/>
      <c r="I3886" s="26"/>
      <c r="J3886" s="19"/>
      <c r="K3886" s="18"/>
      <c r="L3886" s="18"/>
      <c r="M3886" s="18"/>
      <c r="N3886" s="18"/>
      <c r="S3886" s="18"/>
    </row>
    <row r="3887" spans="5:19" x14ac:dyDescent="0.25">
      <c r="E3887" s="16"/>
      <c r="F3887" s="16"/>
      <c r="G3887" s="17"/>
      <c r="H3887" s="18"/>
      <c r="I3887" s="26"/>
      <c r="J3887" s="19"/>
      <c r="K3887" s="18"/>
      <c r="L3887" s="18"/>
      <c r="M3887" s="18"/>
      <c r="N3887" s="18"/>
      <c r="S3887" s="18"/>
    </row>
    <row r="3888" spans="5:19" x14ac:dyDescent="0.25">
      <c r="E3888" s="16"/>
      <c r="F3888" s="16"/>
      <c r="G3888" s="17"/>
      <c r="H3888" s="18"/>
      <c r="I3888" s="26"/>
      <c r="J3888" s="19"/>
      <c r="K3888" s="18"/>
      <c r="L3888" s="18"/>
      <c r="M3888" s="18"/>
      <c r="N3888" s="18"/>
      <c r="S3888" s="18"/>
    </row>
    <row r="3889" spans="5:19" x14ac:dyDescent="0.25">
      <c r="E3889" s="16"/>
      <c r="F3889" s="16"/>
      <c r="G3889" s="17"/>
      <c r="H3889" s="18"/>
      <c r="I3889" s="26"/>
      <c r="J3889" s="19"/>
      <c r="K3889" s="18"/>
      <c r="L3889" s="18"/>
      <c r="M3889" s="18"/>
      <c r="N3889" s="18"/>
      <c r="S3889" s="18"/>
    </row>
    <row r="3890" spans="5:19" x14ac:dyDescent="0.25">
      <c r="E3890" s="16"/>
      <c r="F3890" s="16"/>
      <c r="G3890" s="17"/>
      <c r="H3890" s="18"/>
      <c r="I3890" s="26"/>
      <c r="J3890" s="19"/>
      <c r="K3890" s="18"/>
      <c r="L3890" s="18"/>
      <c r="M3890" s="18"/>
      <c r="N3890" s="18"/>
      <c r="S3890" s="18"/>
    </row>
    <row r="3891" spans="5:19" x14ac:dyDescent="0.25">
      <c r="E3891" s="16"/>
      <c r="F3891" s="16"/>
      <c r="G3891" s="17"/>
      <c r="H3891" s="18"/>
      <c r="I3891" s="26"/>
      <c r="J3891" s="19"/>
      <c r="K3891" s="18"/>
      <c r="L3891" s="18"/>
      <c r="M3891" s="18"/>
      <c r="N3891" s="18"/>
      <c r="S3891" s="18"/>
    </row>
    <row r="3892" spans="5:19" x14ac:dyDescent="0.25">
      <c r="E3892" s="16"/>
      <c r="F3892" s="16"/>
      <c r="G3892" s="17"/>
      <c r="H3892" s="18"/>
      <c r="I3892" s="26"/>
      <c r="J3892" s="19"/>
      <c r="K3892" s="18"/>
      <c r="L3892" s="18"/>
      <c r="M3892" s="18"/>
      <c r="N3892" s="18"/>
      <c r="S3892" s="18"/>
    </row>
    <row r="3893" spans="5:19" x14ac:dyDescent="0.25">
      <c r="E3893" s="16"/>
      <c r="F3893" s="16"/>
      <c r="G3893" s="17"/>
      <c r="H3893" s="18"/>
      <c r="I3893" s="26"/>
      <c r="J3893" s="19"/>
      <c r="K3893" s="18"/>
      <c r="L3893" s="18"/>
      <c r="M3893" s="18"/>
      <c r="N3893" s="18"/>
      <c r="S3893" s="18"/>
    </row>
    <row r="3894" spans="5:19" x14ac:dyDescent="0.25">
      <c r="E3894" s="16"/>
      <c r="F3894" s="16"/>
      <c r="G3894" s="17"/>
      <c r="H3894" s="18"/>
      <c r="I3894" s="26"/>
      <c r="J3894" s="19"/>
      <c r="K3894" s="18"/>
      <c r="L3894" s="18"/>
      <c r="M3894" s="18"/>
      <c r="N3894" s="18"/>
      <c r="S3894" s="18"/>
    </row>
    <row r="3895" spans="5:19" x14ac:dyDescent="0.25">
      <c r="E3895" s="16"/>
      <c r="F3895" s="16"/>
      <c r="G3895" s="17"/>
      <c r="H3895" s="18"/>
      <c r="I3895" s="26"/>
      <c r="J3895" s="19"/>
      <c r="K3895" s="18"/>
      <c r="L3895" s="18"/>
      <c r="M3895" s="18"/>
      <c r="N3895" s="18"/>
      <c r="S3895" s="18"/>
    </row>
    <row r="3896" spans="5:19" x14ac:dyDescent="0.25">
      <c r="E3896" s="16"/>
      <c r="F3896" s="16"/>
      <c r="G3896" s="17"/>
      <c r="H3896" s="18"/>
      <c r="I3896" s="26"/>
      <c r="J3896" s="19"/>
      <c r="K3896" s="18"/>
      <c r="L3896" s="18"/>
      <c r="M3896" s="18"/>
      <c r="N3896" s="18"/>
      <c r="S3896" s="18"/>
    </row>
    <row r="3897" spans="5:19" x14ac:dyDescent="0.25">
      <c r="E3897" s="16"/>
      <c r="F3897" s="16"/>
      <c r="G3897" s="17"/>
      <c r="H3897" s="18"/>
      <c r="I3897" s="26"/>
      <c r="J3897" s="19"/>
      <c r="K3897" s="18"/>
      <c r="L3897" s="18"/>
      <c r="M3897" s="18"/>
      <c r="N3897" s="18"/>
      <c r="S3897" s="18"/>
    </row>
    <row r="3898" spans="5:19" x14ac:dyDescent="0.25">
      <c r="E3898" s="16"/>
      <c r="F3898" s="16"/>
      <c r="G3898" s="17"/>
      <c r="H3898" s="18"/>
      <c r="I3898" s="26"/>
      <c r="J3898" s="19"/>
      <c r="K3898" s="18"/>
      <c r="L3898" s="18"/>
      <c r="M3898" s="18"/>
      <c r="N3898" s="18"/>
      <c r="S3898" s="18"/>
    </row>
    <row r="3899" spans="5:19" x14ac:dyDescent="0.25">
      <c r="E3899" s="16"/>
      <c r="F3899" s="16"/>
      <c r="G3899" s="17"/>
      <c r="H3899" s="18"/>
      <c r="I3899" s="26"/>
      <c r="J3899" s="19"/>
      <c r="K3899" s="18"/>
      <c r="L3899" s="18"/>
      <c r="M3899" s="18"/>
      <c r="N3899" s="18"/>
      <c r="S3899" s="18"/>
    </row>
    <row r="3900" spans="5:19" x14ac:dyDescent="0.25">
      <c r="E3900" s="16"/>
      <c r="F3900" s="16"/>
      <c r="G3900" s="17"/>
      <c r="H3900" s="18"/>
      <c r="I3900" s="26"/>
      <c r="J3900" s="19"/>
      <c r="K3900" s="18"/>
      <c r="L3900" s="18"/>
      <c r="M3900" s="18"/>
      <c r="N3900" s="18"/>
      <c r="S3900" s="18"/>
    </row>
    <row r="3901" spans="5:19" x14ac:dyDescent="0.25">
      <c r="E3901" s="16"/>
      <c r="F3901" s="16"/>
      <c r="G3901" s="17"/>
      <c r="H3901" s="18"/>
      <c r="I3901" s="26"/>
      <c r="J3901" s="19"/>
      <c r="K3901" s="18"/>
      <c r="L3901" s="18"/>
      <c r="M3901" s="18"/>
      <c r="N3901" s="18"/>
      <c r="S3901" s="18"/>
    </row>
    <row r="3902" spans="5:19" x14ac:dyDescent="0.25">
      <c r="E3902" s="16"/>
      <c r="F3902" s="16"/>
      <c r="G3902" s="17"/>
      <c r="H3902" s="18"/>
      <c r="I3902" s="26"/>
      <c r="J3902" s="19"/>
      <c r="K3902" s="18"/>
      <c r="L3902" s="18"/>
      <c r="M3902" s="18"/>
      <c r="N3902" s="18"/>
      <c r="S3902" s="18"/>
    </row>
    <row r="3903" spans="5:19" x14ac:dyDescent="0.25">
      <c r="E3903" s="16"/>
      <c r="F3903" s="16"/>
      <c r="G3903" s="17"/>
      <c r="H3903" s="18"/>
      <c r="I3903" s="26"/>
      <c r="J3903" s="19"/>
      <c r="K3903" s="18"/>
      <c r="L3903" s="18"/>
      <c r="M3903" s="18"/>
      <c r="N3903" s="18"/>
      <c r="S3903" s="18"/>
    </row>
    <row r="3904" spans="5:19" x14ac:dyDescent="0.25">
      <c r="E3904" s="16"/>
      <c r="F3904" s="16"/>
      <c r="G3904" s="17"/>
      <c r="H3904" s="18"/>
      <c r="I3904" s="26"/>
      <c r="J3904" s="19"/>
      <c r="K3904" s="18"/>
      <c r="L3904" s="18"/>
      <c r="M3904" s="18"/>
      <c r="N3904" s="18"/>
      <c r="S3904" s="18"/>
    </row>
    <row r="3905" spans="5:19" x14ac:dyDescent="0.25">
      <c r="E3905" s="16"/>
      <c r="F3905" s="16"/>
      <c r="G3905" s="17"/>
      <c r="H3905" s="18"/>
      <c r="I3905" s="26"/>
      <c r="J3905" s="19"/>
      <c r="K3905" s="18"/>
      <c r="L3905" s="18"/>
      <c r="M3905" s="18"/>
      <c r="N3905" s="18"/>
      <c r="S3905" s="18"/>
    </row>
    <row r="3906" spans="5:19" x14ac:dyDescent="0.25">
      <c r="E3906" s="16"/>
      <c r="F3906" s="16"/>
      <c r="G3906" s="17"/>
      <c r="H3906" s="18"/>
      <c r="I3906" s="26"/>
      <c r="J3906" s="19"/>
      <c r="K3906" s="18"/>
      <c r="L3906" s="18"/>
      <c r="M3906" s="18"/>
      <c r="N3906" s="18"/>
      <c r="S3906" s="18"/>
    </row>
    <row r="3907" spans="5:19" x14ac:dyDescent="0.25">
      <c r="E3907" s="16"/>
      <c r="F3907" s="16"/>
      <c r="G3907" s="17"/>
      <c r="H3907" s="18"/>
      <c r="I3907" s="26"/>
      <c r="J3907" s="19"/>
      <c r="K3907" s="18"/>
      <c r="L3907" s="18"/>
      <c r="M3907" s="18"/>
      <c r="N3907" s="18"/>
      <c r="S3907" s="18"/>
    </row>
    <row r="3908" spans="5:19" x14ac:dyDescent="0.25">
      <c r="E3908" s="16"/>
      <c r="F3908" s="16"/>
      <c r="G3908" s="17"/>
      <c r="H3908" s="18"/>
      <c r="I3908" s="26"/>
      <c r="J3908" s="19"/>
      <c r="K3908" s="18"/>
      <c r="L3908" s="18"/>
      <c r="M3908" s="18"/>
      <c r="N3908" s="18"/>
      <c r="S3908" s="18"/>
    </row>
    <row r="3909" spans="5:19" x14ac:dyDescent="0.25">
      <c r="E3909" s="16"/>
      <c r="F3909" s="16"/>
      <c r="G3909" s="17"/>
      <c r="H3909" s="18"/>
      <c r="I3909" s="26"/>
      <c r="J3909" s="19"/>
      <c r="K3909" s="18"/>
      <c r="L3909" s="18"/>
      <c r="M3909" s="18"/>
      <c r="N3909" s="18"/>
      <c r="S3909" s="18"/>
    </row>
    <row r="3910" spans="5:19" x14ac:dyDescent="0.25">
      <c r="E3910" s="16"/>
      <c r="F3910" s="16"/>
      <c r="G3910" s="17"/>
      <c r="H3910" s="18"/>
      <c r="I3910" s="26"/>
      <c r="J3910" s="19"/>
      <c r="K3910" s="18"/>
      <c r="L3910" s="18"/>
      <c r="M3910" s="18"/>
      <c r="N3910" s="18"/>
      <c r="S3910" s="18"/>
    </row>
    <row r="3911" spans="5:19" x14ac:dyDescent="0.25">
      <c r="E3911" s="16"/>
      <c r="F3911" s="16"/>
      <c r="G3911" s="17"/>
      <c r="H3911" s="18"/>
      <c r="I3911" s="26"/>
      <c r="J3911" s="19"/>
      <c r="K3911" s="18"/>
      <c r="L3911" s="18"/>
      <c r="M3911" s="18"/>
      <c r="N3911" s="18"/>
      <c r="S3911" s="18"/>
    </row>
    <row r="3912" spans="5:19" x14ac:dyDescent="0.25">
      <c r="E3912" s="16"/>
      <c r="F3912" s="16"/>
      <c r="G3912" s="17"/>
      <c r="H3912" s="18"/>
      <c r="I3912" s="26"/>
      <c r="J3912" s="19"/>
      <c r="K3912" s="18"/>
      <c r="L3912" s="18"/>
      <c r="M3912" s="18"/>
      <c r="N3912" s="18"/>
      <c r="S3912" s="18"/>
    </row>
    <row r="3913" spans="5:19" x14ac:dyDescent="0.25">
      <c r="E3913" s="16"/>
      <c r="F3913" s="16"/>
      <c r="G3913" s="17"/>
      <c r="H3913" s="18"/>
      <c r="I3913" s="26"/>
      <c r="J3913" s="19"/>
      <c r="K3913" s="18"/>
      <c r="L3913" s="18"/>
      <c r="M3913" s="18"/>
      <c r="N3913" s="18"/>
      <c r="S3913" s="18"/>
    </row>
    <row r="3914" spans="5:19" x14ac:dyDescent="0.25">
      <c r="E3914" s="16"/>
      <c r="F3914" s="16"/>
      <c r="G3914" s="17"/>
      <c r="H3914" s="18"/>
      <c r="I3914" s="26"/>
      <c r="J3914" s="19"/>
      <c r="K3914" s="18"/>
      <c r="L3914" s="18"/>
      <c r="M3914" s="18"/>
      <c r="N3914" s="18"/>
      <c r="S3914" s="18"/>
    </row>
    <row r="3915" spans="5:19" x14ac:dyDescent="0.25">
      <c r="E3915" s="16"/>
      <c r="F3915" s="16"/>
      <c r="G3915" s="17"/>
      <c r="H3915" s="18"/>
      <c r="I3915" s="26"/>
      <c r="J3915" s="19"/>
      <c r="K3915" s="18"/>
      <c r="L3915" s="18"/>
      <c r="M3915" s="18"/>
      <c r="N3915" s="18"/>
      <c r="S3915" s="18"/>
    </row>
    <row r="3916" spans="5:19" x14ac:dyDescent="0.25">
      <c r="E3916" s="16"/>
      <c r="F3916" s="16"/>
      <c r="G3916" s="17"/>
      <c r="H3916" s="18"/>
      <c r="I3916" s="26"/>
      <c r="J3916" s="19"/>
      <c r="K3916" s="18"/>
      <c r="L3916" s="18"/>
      <c r="M3916" s="18"/>
      <c r="N3916" s="18"/>
      <c r="S3916" s="18"/>
    </row>
    <row r="3917" spans="5:19" x14ac:dyDescent="0.25">
      <c r="E3917" s="16"/>
      <c r="F3917" s="16"/>
      <c r="G3917" s="17"/>
      <c r="H3917" s="18"/>
      <c r="I3917" s="26"/>
      <c r="J3917" s="19"/>
      <c r="K3917" s="18"/>
      <c r="L3917" s="18"/>
      <c r="M3917" s="18"/>
      <c r="N3917" s="18"/>
      <c r="S3917" s="18"/>
    </row>
    <row r="3918" spans="5:19" x14ac:dyDescent="0.25">
      <c r="E3918" s="16"/>
      <c r="F3918" s="16"/>
      <c r="G3918" s="17"/>
      <c r="H3918" s="18"/>
      <c r="I3918" s="26"/>
      <c r="J3918" s="19"/>
      <c r="K3918" s="18"/>
      <c r="L3918" s="18"/>
      <c r="M3918" s="18"/>
      <c r="N3918" s="18"/>
      <c r="S3918" s="18"/>
    </row>
    <row r="3919" spans="5:19" x14ac:dyDescent="0.25">
      <c r="E3919" s="16"/>
      <c r="F3919" s="16"/>
      <c r="G3919" s="17"/>
      <c r="H3919" s="18"/>
      <c r="I3919" s="26"/>
      <c r="J3919" s="19"/>
      <c r="K3919" s="18"/>
      <c r="L3919" s="18"/>
      <c r="M3919" s="18"/>
      <c r="N3919" s="18"/>
      <c r="Q3919" s="18"/>
      <c r="S3919" s="18"/>
    </row>
    <row r="3920" spans="5:19" x14ac:dyDescent="0.25">
      <c r="E3920" s="16"/>
      <c r="F3920" s="16"/>
      <c r="G3920" s="17"/>
      <c r="H3920" s="18"/>
      <c r="I3920" s="26"/>
      <c r="J3920" s="19"/>
      <c r="K3920" s="18"/>
      <c r="L3920" s="18"/>
      <c r="M3920" s="18"/>
      <c r="N3920" s="18"/>
      <c r="S3920" s="18"/>
    </row>
    <row r="3921" spans="5:19" x14ac:dyDescent="0.25">
      <c r="E3921" s="16"/>
      <c r="F3921" s="16"/>
      <c r="G3921" s="17"/>
      <c r="H3921" s="18"/>
      <c r="I3921" s="26"/>
      <c r="J3921" s="19"/>
      <c r="K3921" s="18"/>
      <c r="L3921" s="18"/>
      <c r="M3921" s="18"/>
      <c r="N3921" s="18"/>
      <c r="S3921" s="18"/>
    </row>
    <row r="3922" spans="5:19" x14ac:dyDescent="0.25">
      <c r="E3922" s="16"/>
      <c r="F3922" s="16"/>
      <c r="G3922" s="17"/>
      <c r="H3922" s="18"/>
      <c r="I3922" s="26"/>
      <c r="J3922" s="19"/>
      <c r="K3922" s="18"/>
      <c r="L3922" s="18"/>
      <c r="M3922" s="18"/>
      <c r="N3922" s="18"/>
      <c r="S3922" s="18"/>
    </row>
    <row r="3923" spans="5:19" x14ac:dyDescent="0.25">
      <c r="E3923" s="16"/>
      <c r="F3923" s="16"/>
      <c r="G3923" s="17"/>
      <c r="H3923" s="18"/>
      <c r="I3923" s="26"/>
      <c r="J3923" s="19"/>
      <c r="K3923" s="18"/>
      <c r="L3923" s="18"/>
      <c r="M3923" s="18"/>
      <c r="N3923" s="18"/>
      <c r="S3923" s="18"/>
    </row>
    <row r="3924" spans="5:19" x14ac:dyDescent="0.25">
      <c r="E3924" s="16"/>
      <c r="F3924" s="16"/>
      <c r="G3924" s="17"/>
      <c r="H3924" s="18"/>
      <c r="I3924" s="26"/>
      <c r="J3924" s="19"/>
      <c r="K3924" s="18"/>
      <c r="L3924" s="18"/>
      <c r="M3924" s="18"/>
      <c r="N3924" s="18"/>
      <c r="S3924" s="18"/>
    </row>
    <row r="3925" spans="5:19" x14ac:dyDescent="0.25">
      <c r="E3925" s="16"/>
      <c r="F3925" s="16"/>
      <c r="G3925" s="17"/>
      <c r="H3925" s="18"/>
      <c r="I3925" s="26"/>
      <c r="J3925" s="19"/>
      <c r="K3925" s="18"/>
      <c r="L3925" s="18"/>
      <c r="M3925" s="18"/>
      <c r="N3925" s="18"/>
      <c r="S3925" s="18"/>
    </row>
    <row r="3926" spans="5:19" x14ac:dyDescent="0.25">
      <c r="E3926" s="16"/>
      <c r="F3926" s="16"/>
      <c r="G3926" s="17"/>
      <c r="H3926" s="18"/>
      <c r="I3926" s="26"/>
      <c r="J3926" s="19"/>
      <c r="K3926" s="18"/>
      <c r="L3926" s="18"/>
      <c r="M3926" s="18"/>
      <c r="N3926" s="18"/>
      <c r="S3926" s="18"/>
    </row>
    <row r="3927" spans="5:19" x14ac:dyDescent="0.25">
      <c r="E3927" s="16"/>
      <c r="F3927" s="16"/>
      <c r="G3927" s="17"/>
      <c r="H3927" s="18"/>
      <c r="I3927" s="26"/>
      <c r="J3927" s="19"/>
      <c r="K3927" s="18"/>
      <c r="L3927" s="18"/>
      <c r="M3927" s="18"/>
      <c r="N3927" s="18"/>
      <c r="S3927" s="18"/>
    </row>
    <row r="3928" spans="5:19" x14ac:dyDescent="0.25">
      <c r="E3928" s="16"/>
      <c r="F3928" s="16"/>
      <c r="G3928" s="17"/>
      <c r="H3928" s="18"/>
      <c r="I3928" s="26"/>
      <c r="J3928" s="19"/>
      <c r="K3928" s="18"/>
      <c r="L3928" s="18"/>
      <c r="M3928" s="18"/>
      <c r="N3928" s="18"/>
      <c r="S3928" s="18"/>
    </row>
    <row r="3929" spans="5:19" x14ac:dyDescent="0.25">
      <c r="E3929" s="16"/>
      <c r="F3929" s="16"/>
      <c r="G3929" s="17"/>
      <c r="H3929" s="18"/>
      <c r="I3929" s="26"/>
      <c r="J3929" s="19"/>
      <c r="K3929" s="18"/>
      <c r="L3929" s="18"/>
      <c r="M3929" s="18"/>
      <c r="N3929" s="18"/>
      <c r="S3929" s="18"/>
    </row>
    <row r="3930" spans="5:19" x14ac:dyDescent="0.25">
      <c r="E3930" s="16"/>
      <c r="F3930" s="16"/>
      <c r="G3930" s="17"/>
      <c r="H3930" s="18"/>
      <c r="I3930" s="26"/>
      <c r="J3930" s="19"/>
      <c r="K3930" s="18"/>
      <c r="L3930" s="18"/>
      <c r="M3930" s="18"/>
      <c r="N3930" s="18"/>
      <c r="S3930" s="18"/>
    </row>
    <row r="3931" spans="5:19" x14ac:dyDescent="0.25">
      <c r="E3931" s="16"/>
      <c r="F3931" s="16"/>
      <c r="G3931" s="17"/>
      <c r="H3931" s="18"/>
      <c r="I3931" s="26"/>
      <c r="J3931" s="19"/>
      <c r="K3931" s="18"/>
      <c r="L3931" s="18"/>
      <c r="M3931" s="18"/>
      <c r="N3931" s="18"/>
      <c r="S3931" s="18"/>
    </row>
    <row r="3932" spans="5:19" x14ac:dyDescent="0.25">
      <c r="E3932" s="16"/>
      <c r="F3932" s="16"/>
      <c r="G3932" s="17"/>
      <c r="H3932" s="18"/>
      <c r="I3932" s="26"/>
      <c r="J3932" s="19"/>
      <c r="K3932" s="18"/>
      <c r="L3932" s="18"/>
      <c r="M3932" s="18"/>
      <c r="N3932" s="18"/>
      <c r="S3932" s="18"/>
    </row>
    <row r="3933" spans="5:19" x14ac:dyDescent="0.25">
      <c r="E3933" s="16"/>
      <c r="F3933" s="16"/>
      <c r="G3933" s="17"/>
      <c r="H3933" s="18"/>
      <c r="I3933" s="26"/>
      <c r="J3933" s="19"/>
      <c r="K3933" s="18"/>
      <c r="L3933" s="18"/>
      <c r="M3933" s="18"/>
      <c r="N3933" s="18"/>
      <c r="S3933" s="18"/>
    </row>
    <row r="3934" spans="5:19" x14ac:dyDescent="0.25">
      <c r="E3934" s="16"/>
      <c r="F3934" s="16"/>
      <c r="G3934" s="17"/>
      <c r="H3934" s="18"/>
      <c r="I3934" s="26"/>
      <c r="J3934" s="19"/>
      <c r="K3934" s="18"/>
      <c r="L3934" s="18"/>
      <c r="M3934" s="18"/>
      <c r="N3934" s="18"/>
      <c r="S3934" s="18"/>
    </row>
    <row r="3935" spans="5:19" x14ac:dyDescent="0.25">
      <c r="E3935" s="16"/>
      <c r="F3935" s="16"/>
      <c r="G3935" s="17"/>
      <c r="H3935" s="18"/>
      <c r="I3935" s="26"/>
      <c r="J3935" s="19"/>
      <c r="K3935" s="18"/>
      <c r="L3935" s="18"/>
      <c r="M3935" s="18"/>
      <c r="N3935" s="18"/>
      <c r="S3935" s="18"/>
    </row>
    <row r="3936" spans="5:19" x14ac:dyDescent="0.25">
      <c r="E3936" s="16"/>
      <c r="F3936" s="16"/>
      <c r="G3936" s="17"/>
      <c r="H3936" s="18"/>
      <c r="I3936" s="26"/>
      <c r="J3936" s="19"/>
      <c r="K3936" s="18"/>
      <c r="L3936" s="18"/>
      <c r="M3936" s="18"/>
      <c r="N3936" s="18"/>
      <c r="S3936" s="18"/>
    </row>
    <row r="3937" spans="5:19" x14ac:dyDescent="0.25">
      <c r="E3937" s="16"/>
      <c r="F3937" s="16"/>
      <c r="G3937" s="17"/>
      <c r="H3937" s="18"/>
      <c r="I3937" s="26"/>
      <c r="J3937" s="19"/>
      <c r="K3937" s="18"/>
      <c r="L3937" s="18"/>
      <c r="M3937" s="18"/>
      <c r="N3937" s="18"/>
      <c r="S3937" s="18"/>
    </row>
    <row r="3938" spans="5:19" x14ac:dyDescent="0.25">
      <c r="E3938" s="16"/>
      <c r="F3938" s="16"/>
      <c r="G3938" s="17"/>
      <c r="H3938" s="18"/>
      <c r="I3938" s="26"/>
      <c r="J3938" s="19"/>
      <c r="K3938" s="18"/>
      <c r="L3938" s="18"/>
      <c r="M3938" s="18"/>
      <c r="N3938" s="18"/>
      <c r="S3938" s="18"/>
    </row>
    <row r="3939" spans="5:19" x14ac:dyDescent="0.25">
      <c r="E3939" s="16"/>
      <c r="F3939" s="16"/>
      <c r="G3939" s="17"/>
      <c r="H3939" s="18"/>
      <c r="I3939" s="26"/>
      <c r="J3939" s="19"/>
      <c r="K3939" s="18"/>
      <c r="L3939" s="18"/>
      <c r="M3939" s="18"/>
      <c r="N3939" s="18"/>
      <c r="S3939" s="18"/>
    </row>
    <row r="3940" spans="5:19" x14ac:dyDescent="0.25">
      <c r="E3940" s="16"/>
      <c r="F3940" s="16"/>
      <c r="G3940" s="17"/>
      <c r="H3940" s="18"/>
      <c r="I3940" s="26"/>
      <c r="J3940" s="19"/>
      <c r="K3940" s="18"/>
      <c r="L3940" s="18"/>
      <c r="M3940" s="18"/>
      <c r="N3940" s="18"/>
      <c r="S3940" s="18"/>
    </row>
    <row r="3941" spans="5:19" x14ac:dyDescent="0.25">
      <c r="E3941" s="16"/>
      <c r="F3941" s="16"/>
      <c r="G3941" s="17"/>
      <c r="H3941" s="18"/>
      <c r="I3941" s="26"/>
      <c r="J3941" s="19"/>
      <c r="K3941" s="18"/>
      <c r="L3941" s="18"/>
      <c r="M3941" s="18"/>
      <c r="N3941" s="18"/>
      <c r="S3941" s="18"/>
    </row>
    <row r="3942" spans="5:19" x14ac:dyDescent="0.25">
      <c r="E3942" s="16"/>
      <c r="F3942" s="16"/>
      <c r="G3942" s="17"/>
      <c r="H3942" s="18"/>
      <c r="I3942" s="26"/>
      <c r="J3942" s="19"/>
      <c r="K3942" s="18"/>
      <c r="L3942" s="18"/>
      <c r="M3942" s="18"/>
      <c r="N3942" s="18"/>
      <c r="S3942" s="18"/>
    </row>
    <row r="3943" spans="5:19" x14ac:dyDescent="0.25">
      <c r="E3943" s="16"/>
      <c r="F3943" s="16"/>
      <c r="G3943" s="17"/>
      <c r="H3943" s="18"/>
      <c r="I3943" s="26"/>
      <c r="J3943" s="19"/>
      <c r="K3943" s="18"/>
      <c r="L3943" s="18"/>
      <c r="M3943" s="18"/>
      <c r="N3943" s="18"/>
      <c r="S3943" s="18"/>
    </row>
    <row r="3944" spans="5:19" x14ac:dyDescent="0.25">
      <c r="E3944" s="16"/>
      <c r="F3944" s="16"/>
      <c r="G3944" s="17"/>
      <c r="H3944" s="18"/>
      <c r="I3944" s="26"/>
      <c r="J3944" s="19"/>
      <c r="K3944" s="18"/>
      <c r="L3944" s="18"/>
      <c r="M3944" s="18"/>
      <c r="N3944" s="18"/>
      <c r="S3944" s="18"/>
    </row>
    <row r="3945" spans="5:19" x14ac:dyDescent="0.25">
      <c r="E3945" s="16"/>
      <c r="F3945" s="16"/>
      <c r="G3945" s="17"/>
      <c r="H3945" s="18"/>
      <c r="I3945" s="26"/>
      <c r="J3945" s="19"/>
      <c r="K3945" s="18"/>
      <c r="L3945" s="18"/>
      <c r="M3945" s="18"/>
      <c r="N3945" s="18"/>
      <c r="S3945" s="18"/>
    </row>
    <row r="3946" spans="5:19" x14ac:dyDescent="0.25">
      <c r="E3946" s="16"/>
      <c r="F3946" s="16"/>
      <c r="G3946" s="17"/>
      <c r="H3946" s="18"/>
      <c r="I3946" s="26"/>
      <c r="J3946" s="19"/>
      <c r="K3946" s="18"/>
      <c r="L3946" s="18"/>
      <c r="M3946" s="18"/>
      <c r="N3946" s="18"/>
      <c r="S3946" s="18"/>
    </row>
    <row r="3947" spans="5:19" x14ac:dyDescent="0.25">
      <c r="E3947" s="16"/>
      <c r="F3947" s="16"/>
      <c r="G3947" s="17"/>
      <c r="H3947" s="18"/>
      <c r="I3947" s="26"/>
      <c r="J3947" s="19"/>
      <c r="K3947" s="18"/>
      <c r="L3947" s="18"/>
      <c r="M3947" s="18"/>
      <c r="N3947" s="18"/>
      <c r="S3947" s="18"/>
    </row>
    <row r="3948" spans="5:19" x14ac:dyDescent="0.25">
      <c r="E3948" s="16"/>
      <c r="F3948" s="16"/>
      <c r="G3948" s="17"/>
      <c r="H3948" s="18"/>
      <c r="I3948" s="26"/>
      <c r="J3948" s="19"/>
      <c r="K3948" s="18"/>
      <c r="L3948" s="18"/>
      <c r="M3948" s="18"/>
      <c r="N3948" s="18"/>
      <c r="S3948" s="18"/>
    </row>
    <row r="3949" spans="5:19" x14ac:dyDescent="0.25">
      <c r="E3949" s="16"/>
      <c r="F3949" s="16"/>
      <c r="G3949" s="17"/>
      <c r="H3949" s="18"/>
      <c r="I3949" s="26"/>
      <c r="J3949" s="19"/>
      <c r="K3949" s="18"/>
      <c r="L3949" s="18"/>
      <c r="M3949" s="18"/>
      <c r="N3949" s="18"/>
      <c r="S3949" s="18"/>
    </row>
    <row r="3950" spans="5:19" x14ac:dyDescent="0.25">
      <c r="E3950" s="16"/>
      <c r="F3950" s="16"/>
      <c r="G3950" s="17"/>
      <c r="H3950" s="18"/>
      <c r="I3950" s="26"/>
      <c r="J3950" s="19"/>
      <c r="K3950" s="18"/>
      <c r="L3950" s="18"/>
      <c r="M3950" s="18"/>
      <c r="N3950" s="18"/>
      <c r="S3950" s="18"/>
    </row>
    <row r="3951" spans="5:19" x14ac:dyDescent="0.25">
      <c r="E3951" s="16"/>
      <c r="F3951" s="16"/>
      <c r="G3951" s="17"/>
      <c r="H3951" s="18"/>
      <c r="I3951" s="26"/>
      <c r="J3951" s="19"/>
      <c r="K3951" s="18"/>
      <c r="L3951" s="18"/>
      <c r="M3951" s="18"/>
      <c r="N3951" s="18"/>
      <c r="S3951" s="18"/>
    </row>
    <row r="3952" spans="5:19" x14ac:dyDescent="0.25">
      <c r="E3952" s="16"/>
      <c r="F3952" s="16"/>
      <c r="G3952" s="17"/>
      <c r="H3952" s="18"/>
      <c r="I3952" s="26"/>
      <c r="J3952" s="19"/>
      <c r="K3952" s="18"/>
      <c r="L3952" s="18"/>
      <c r="M3952" s="18"/>
      <c r="N3952" s="18"/>
      <c r="S3952" s="18"/>
    </row>
    <row r="3953" spans="5:19" x14ac:dyDescent="0.25">
      <c r="E3953" s="16"/>
      <c r="F3953" s="16"/>
      <c r="G3953" s="17"/>
      <c r="H3953" s="18"/>
      <c r="I3953" s="26"/>
      <c r="J3953" s="19"/>
      <c r="K3953" s="18"/>
      <c r="L3953" s="18"/>
      <c r="M3953" s="18"/>
      <c r="N3953" s="18"/>
      <c r="S3953" s="18"/>
    </row>
    <row r="3954" spans="5:19" x14ac:dyDescent="0.25">
      <c r="E3954" s="16"/>
      <c r="F3954" s="16"/>
      <c r="G3954" s="17"/>
      <c r="H3954" s="18"/>
      <c r="I3954" s="26"/>
      <c r="J3954" s="19"/>
      <c r="K3954" s="18"/>
      <c r="L3954" s="18"/>
      <c r="M3954" s="18"/>
      <c r="N3954" s="18"/>
      <c r="S3954" s="18"/>
    </row>
    <row r="3955" spans="5:19" x14ac:dyDescent="0.25">
      <c r="E3955" s="16"/>
      <c r="F3955" s="16"/>
      <c r="G3955" s="17"/>
      <c r="H3955" s="18"/>
      <c r="I3955" s="26"/>
      <c r="J3955" s="19"/>
      <c r="K3955" s="18"/>
      <c r="L3955" s="18"/>
      <c r="M3955" s="18"/>
      <c r="N3955" s="18"/>
      <c r="S3955" s="18"/>
    </row>
    <row r="3956" spans="5:19" x14ac:dyDescent="0.25">
      <c r="E3956" s="16"/>
      <c r="F3956" s="16"/>
      <c r="G3956" s="17"/>
      <c r="H3956" s="18"/>
      <c r="I3956" s="26"/>
      <c r="J3956" s="19"/>
      <c r="K3956" s="18"/>
      <c r="L3956" s="18"/>
      <c r="M3956" s="18"/>
      <c r="N3956" s="18"/>
      <c r="S3956" s="18"/>
    </row>
    <row r="3957" spans="5:19" x14ac:dyDescent="0.25">
      <c r="E3957" s="16"/>
      <c r="F3957" s="16"/>
      <c r="G3957" s="17"/>
      <c r="H3957" s="18"/>
      <c r="I3957" s="26"/>
      <c r="J3957" s="19"/>
      <c r="K3957" s="18"/>
      <c r="L3957" s="18"/>
      <c r="M3957" s="18"/>
      <c r="N3957" s="18"/>
      <c r="S3957" s="18"/>
    </row>
    <row r="3958" spans="5:19" x14ac:dyDescent="0.25">
      <c r="E3958" s="16"/>
      <c r="F3958" s="16"/>
      <c r="G3958" s="17"/>
      <c r="H3958" s="18"/>
      <c r="I3958" s="26"/>
      <c r="J3958" s="19"/>
      <c r="K3958" s="18"/>
      <c r="L3958" s="18"/>
      <c r="M3958" s="18"/>
      <c r="N3958" s="18"/>
      <c r="S3958" s="18"/>
    </row>
    <row r="3959" spans="5:19" x14ac:dyDescent="0.25">
      <c r="E3959" s="16"/>
      <c r="F3959" s="16"/>
      <c r="G3959" s="17"/>
      <c r="H3959" s="18"/>
      <c r="I3959" s="26"/>
      <c r="J3959" s="19"/>
      <c r="K3959" s="18"/>
      <c r="L3959" s="18"/>
      <c r="M3959" s="18"/>
      <c r="N3959" s="18"/>
      <c r="S3959" s="18"/>
    </row>
    <row r="3960" spans="5:19" x14ac:dyDescent="0.25">
      <c r="E3960" s="16"/>
      <c r="F3960" s="16"/>
      <c r="G3960" s="17"/>
      <c r="H3960" s="18"/>
      <c r="I3960" s="26"/>
      <c r="J3960" s="19"/>
      <c r="K3960" s="18"/>
      <c r="L3960" s="18"/>
      <c r="M3960" s="18"/>
      <c r="N3960" s="18"/>
      <c r="S3960" s="18"/>
    </row>
    <row r="3961" spans="5:19" x14ac:dyDescent="0.25">
      <c r="E3961" s="16"/>
      <c r="F3961" s="16"/>
      <c r="G3961" s="17"/>
      <c r="H3961" s="18"/>
      <c r="I3961" s="26"/>
      <c r="J3961" s="19"/>
      <c r="K3961" s="18"/>
      <c r="L3961" s="18"/>
      <c r="M3961" s="18"/>
      <c r="N3961" s="18"/>
      <c r="S3961" s="18"/>
    </row>
    <row r="3962" spans="5:19" x14ac:dyDescent="0.25">
      <c r="E3962" s="16"/>
      <c r="F3962" s="16"/>
      <c r="G3962" s="17"/>
      <c r="H3962" s="18"/>
      <c r="I3962" s="26"/>
      <c r="J3962" s="19"/>
      <c r="K3962" s="18"/>
      <c r="L3962" s="18"/>
      <c r="M3962" s="18"/>
      <c r="N3962" s="18"/>
      <c r="S3962" s="18"/>
    </row>
    <row r="3963" spans="5:19" x14ac:dyDescent="0.25">
      <c r="E3963" s="16"/>
      <c r="F3963" s="16"/>
      <c r="G3963" s="17"/>
      <c r="H3963" s="18"/>
      <c r="I3963" s="26"/>
      <c r="J3963" s="19"/>
      <c r="K3963" s="18"/>
      <c r="L3963" s="18"/>
      <c r="M3963" s="18"/>
      <c r="N3963" s="18"/>
      <c r="S3963" s="18"/>
    </row>
    <row r="3964" spans="5:19" x14ac:dyDescent="0.25">
      <c r="E3964" s="16"/>
      <c r="F3964" s="16"/>
      <c r="G3964" s="17"/>
      <c r="H3964" s="18"/>
      <c r="I3964" s="26"/>
      <c r="J3964" s="19"/>
      <c r="K3964" s="18"/>
      <c r="L3964" s="18"/>
      <c r="M3964" s="18"/>
      <c r="N3964" s="18"/>
      <c r="S3964" s="18"/>
    </row>
    <row r="3965" spans="5:19" x14ac:dyDescent="0.25">
      <c r="E3965" s="16"/>
      <c r="F3965" s="16"/>
      <c r="G3965" s="17"/>
      <c r="H3965" s="18"/>
      <c r="I3965" s="26"/>
      <c r="J3965" s="19"/>
      <c r="K3965" s="18"/>
      <c r="L3965" s="18"/>
      <c r="M3965" s="18"/>
      <c r="N3965" s="18"/>
      <c r="S3965" s="18"/>
    </row>
    <row r="3966" spans="5:19" x14ac:dyDescent="0.25">
      <c r="E3966" s="16"/>
      <c r="F3966" s="16"/>
      <c r="G3966" s="17"/>
      <c r="H3966" s="18"/>
      <c r="I3966" s="26"/>
      <c r="J3966" s="19"/>
      <c r="K3966" s="18"/>
      <c r="L3966" s="18"/>
      <c r="M3966" s="18"/>
      <c r="N3966" s="18"/>
      <c r="S3966" s="18"/>
    </row>
    <row r="3967" spans="5:19" x14ac:dyDescent="0.25">
      <c r="E3967" s="16"/>
      <c r="F3967" s="16"/>
      <c r="G3967" s="17"/>
      <c r="H3967" s="18"/>
      <c r="I3967" s="26"/>
      <c r="J3967" s="19"/>
      <c r="K3967" s="18"/>
      <c r="L3967" s="18"/>
      <c r="M3967" s="18"/>
      <c r="N3967" s="18"/>
      <c r="S3967" s="18"/>
    </row>
    <row r="3968" spans="5:19" x14ac:dyDescent="0.25">
      <c r="E3968" s="16"/>
      <c r="F3968" s="16"/>
      <c r="G3968" s="17"/>
      <c r="H3968" s="18"/>
      <c r="I3968" s="26"/>
      <c r="J3968" s="19"/>
      <c r="K3968" s="18"/>
      <c r="L3968" s="18"/>
      <c r="M3968" s="18"/>
      <c r="N3968" s="18"/>
      <c r="S3968" s="18"/>
    </row>
    <row r="3969" spans="5:19" x14ac:dyDescent="0.25">
      <c r="E3969" s="16"/>
      <c r="F3969" s="16"/>
      <c r="G3969" s="17"/>
      <c r="H3969" s="18"/>
      <c r="I3969" s="26"/>
      <c r="J3969" s="19"/>
      <c r="K3969" s="18"/>
      <c r="L3969" s="18"/>
      <c r="M3969" s="18"/>
      <c r="N3969" s="18"/>
      <c r="S3969" s="18"/>
    </row>
    <row r="3970" spans="5:19" x14ac:dyDescent="0.25">
      <c r="E3970" s="16"/>
      <c r="F3970" s="16"/>
      <c r="G3970" s="17"/>
      <c r="H3970" s="18"/>
      <c r="I3970" s="26"/>
      <c r="J3970" s="19"/>
      <c r="K3970" s="18"/>
      <c r="L3970" s="18"/>
      <c r="M3970" s="18"/>
      <c r="N3970" s="18"/>
      <c r="S3970" s="18"/>
    </row>
    <row r="3971" spans="5:19" x14ac:dyDescent="0.25">
      <c r="E3971" s="16"/>
      <c r="F3971" s="16"/>
      <c r="G3971" s="17"/>
      <c r="H3971" s="18"/>
      <c r="I3971" s="26"/>
      <c r="J3971" s="19"/>
      <c r="K3971" s="18"/>
      <c r="L3971" s="18"/>
      <c r="M3971" s="18"/>
      <c r="N3971" s="18"/>
      <c r="S3971" s="18"/>
    </row>
    <row r="3972" spans="5:19" x14ac:dyDescent="0.25">
      <c r="E3972" s="16"/>
      <c r="F3972" s="16"/>
      <c r="G3972" s="17"/>
      <c r="H3972" s="18"/>
      <c r="I3972" s="26"/>
      <c r="J3972" s="19"/>
      <c r="K3972" s="18"/>
      <c r="L3972" s="18"/>
      <c r="M3972" s="18"/>
      <c r="N3972" s="18"/>
      <c r="S3972" s="18"/>
    </row>
    <row r="3973" spans="5:19" x14ac:dyDescent="0.25">
      <c r="E3973" s="16"/>
      <c r="F3973" s="16"/>
      <c r="G3973" s="17"/>
      <c r="H3973" s="18"/>
      <c r="I3973" s="26"/>
      <c r="J3973" s="19"/>
      <c r="K3973" s="18"/>
      <c r="L3973" s="18"/>
      <c r="M3973" s="18"/>
      <c r="N3973" s="18"/>
      <c r="S3973" s="18"/>
    </row>
    <row r="3974" spans="5:19" x14ac:dyDescent="0.25">
      <c r="E3974" s="16"/>
      <c r="F3974" s="16"/>
      <c r="G3974" s="17"/>
      <c r="H3974" s="18"/>
      <c r="I3974" s="26"/>
      <c r="J3974" s="19"/>
      <c r="K3974" s="18"/>
      <c r="L3974" s="18"/>
      <c r="M3974" s="18"/>
      <c r="N3974" s="18"/>
      <c r="S3974" s="18"/>
    </row>
    <row r="3975" spans="5:19" x14ac:dyDescent="0.25">
      <c r="E3975" s="16"/>
      <c r="F3975" s="16"/>
      <c r="G3975" s="17"/>
      <c r="H3975" s="18"/>
      <c r="I3975" s="26"/>
      <c r="J3975" s="19"/>
      <c r="K3975" s="18"/>
      <c r="L3975" s="18"/>
      <c r="M3975" s="18"/>
      <c r="N3975" s="18"/>
      <c r="S3975" s="18"/>
    </row>
    <row r="3976" spans="5:19" x14ac:dyDescent="0.25">
      <c r="E3976" s="16"/>
      <c r="F3976" s="16"/>
      <c r="G3976" s="17"/>
      <c r="H3976" s="18"/>
      <c r="I3976" s="26"/>
      <c r="J3976" s="19"/>
      <c r="K3976" s="18"/>
      <c r="L3976" s="18"/>
      <c r="M3976" s="18"/>
      <c r="N3976" s="18"/>
      <c r="S3976" s="18"/>
    </row>
    <row r="3977" spans="5:19" x14ac:dyDescent="0.25">
      <c r="E3977" s="16"/>
      <c r="F3977" s="16"/>
      <c r="G3977" s="17"/>
      <c r="H3977" s="18"/>
      <c r="I3977" s="26"/>
      <c r="J3977" s="19"/>
      <c r="K3977" s="18"/>
      <c r="L3977" s="18"/>
      <c r="M3977" s="18"/>
      <c r="N3977" s="18"/>
      <c r="S3977" s="18"/>
    </row>
    <row r="3978" spans="5:19" x14ac:dyDescent="0.25">
      <c r="E3978" s="16"/>
      <c r="F3978" s="16"/>
      <c r="G3978" s="17"/>
      <c r="H3978" s="18"/>
      <c r="I3978" s="26"/>
      <c r="J3978" s="19"/>
      <c r="K3978" s="18"/>
      <c r="L3978" s="18"/>
      <c r="M3978" s="18"/>
      <c r="N3978" s="18"/>
      <c r="S3978" s="18"/>
    </row>
    <row r="3979" spans="5:19" x14ac:dyDescent="0.25">
      <c r="E3979" s="16"/>
      <c r="F3979" s="16"/>
      <c r="G3979" s="17"/>
      <c r="H3979" s="18"/>
      <c r="I3979" s="26"/>
      <c r="J3979" s="19"/>
      <c r="K3979" s="18"/>
      <c r="L3979" s="18"/>
      <c r="M3979" s="18"/>
      <c r="N3979" s="18"/>
      <c r="S3979" s="18"/>
    </row>
    <row r="3980" spans="5:19" x14ac:dyDescent="0.25">
      <c r="E3980" s="16"/>
      <c r="F3980" s="16"/>
      <c r="G3980" s="17"/>
      <c r="H3980" s="18"/>
      <c r="I3980" s="26"/>
      <c r="J3980" s="19"/>
      <c r="K3980" s="18"/>
      <c r="L3980" s="18"/>
      <c r="M3980" s="18"/>
      <c r="N3980" s="18"/>
      <c r="S3980" s="18"/>
    </row>
    <row r="3981" spans="5:19" x14ac:dyDescent="0.25">
      <c r="E3981" s="16"/>
      <c r="F3981" s="16"/>
      <c r="G3981" s="17"/>
      <c r="H3981" s="18"/>
      <c r="I3981" s="26"/>
      <c r="J3981" s="19"/>
      <c r="K3981" s="18"/>
      <c r="L3981" s="18"/>
      <c r="M3981" s="18"/>
      <c r="N3981" s="18"/>
      <c r="S3981" s="18"/>
    </row>
    <row r="3982" spans="5:19" x14ac:dyDescent="0.25">
      <c r="E3982" s="16"/>
      <c r="F3982" s="16"/>
      <c r="G3982" s="17"/>
      <c r="H3982" s="18"/>
      <c r="I3982" s="26"/>
      <c r="J3982" s="19"/>
      <c r="K3982" s="18"/>
      <c r="L3982" s="18"/>
      <c r="M3982" s="18"/>
      <c r="N3982" s="18"/>
      <c r="S3982" s="18"/>
    </row>
    <row r="3983" spans="5:19" x14ac:dyDescent="0.25">
      <c r="E3983" s="16"/>
      <c r="F3983" s="16"/>
      <c r="G3983" s="17"/>
      <c r="H3983" s="18"/>
      <c r="I3983" s="26"/>
      <c r="J3983" s="19"/>
      <c r="K3983" s="18"/>
      <c r="L3983" s="18"/>
      <c r="M3983" s="18"/>
      <c r="N3983" s="18"/>
      <c r="S3983" s="18"/>
    </row>
    <row r="3984" spans="5:19" x14ac:dyDescent="0.25">
      <c r="E3984" s="16"/>
      <c r="F3984" s="16"/>
      <c r="G3984" s="17"/>
      <c r="H3984" s="18"/>
      <c r="I3984" s="26"/>
      <c r="J3984" s="19"/>
      <c r="K3984" s="18"/>
      <c r="L3984" s="18"/>
      <c r="M3984" s="18"/>
      <c r="N3984" s="18"/>
      <c r="S3984" s="18"/>
    </row>
    <row r="3985" spans="5:19" x14ac:dyDescent="0.25">
      <c r="E3985" s="16"/>
      <c r="F3985" s="16"/>
      <c r="G3985" s="17"/>
      <c r="H3985" s="18"/>
      <c r="I3985" s="26"/>
      <c r="J3985" s="19"/>
      <c r="K3985" s="18"/>
      <c r="L3985" s="18"/>
      <c r="M3985" s="18"/>
      <c r="N3985" s="18"/>
      <c r="S3985" s="18"/>
    </row>
    <row r="3986" spans="5:19" x14ac:dyDescent="0.25">
      <c r="E3986" s="16"/>
      <c r="F3986" s="16"/>
      <c r="G3986" s="17"/>
      <c r="H3986" s="18"/>
      <c r="I3986" s="26"/>
      <c r="J3986" s="19"/>
      <c r="K3986" s="18"/>
      <c r="L3986" s="18"/>
      <c r="M3986" s="18"/>
      <c r="N3986" s="18"/>
      <c r="S3986" s="18"/>
    </row>
    <row r="3987" spans="5:19" x14ac:dyDescent="0.25">
      <c r="E3987" s="16"/>
      <c r="F3987" s="16"/>
      <c r="G3987" s="17"/>
      <c r="H3987" s="18"/>
      <c r="I3987" s="26"/>
      <c r="J3987" s="19"/>
      <c r="K3987" s="18"/>
      <c r="L3987" s="18"/>
      <c r="M3987" s="18"/>
      <c r="N3987" s="18"/>
      <c r="S3987" s="18"/>
    </row>
    <row r="3988" spans="5:19" x14ac:dyDescent="0.25">
      <c r="E3988" s="16"/>
      <c r="F3988" s="16"/>
      <c r="G3988" s="17"/>
      <c r="H3988" s="18"/>
      <c r="I3988" s="26"/>
      <c r="J3988" s="19"/>
      <c r="K3988" s="18"/>
      <c r="L3988" s="18"/>
      <c r="M3988" s="18"/>
      <c r="N3988" s="18"/>
      <c r="S3988" s="18"/>
    </row>
    <row r="3989" spans="5:19" x14ac:dyDescent="0.25">
      <c r="E3989" s="16"/>
      <c r="F3989" s="16"/>
      <c r="G3989" s="17"/>
      <c r="H3989" s="18"/>
      <c r="I3989" s="26"/>
      <c r="J3989" s="19"/>
      <c r="K3989" s="18"/>
      <c r="L3989" s="18"/>
      <c r="M3989" s="18"/>
      <c r="N3989" s="18"/>
      <c r="S3989" s="18"/>
    </row>
    <row r="3990" spans="5:19" x14ac:dyDescent="0.25">
      <c r="E3990" s="16"/>
      <c r="F3990" s="16"/>
      <c r="G3990" s="17"/>
      <c r="H3990" s="18"/>
      <c r="I3990" s="26"/>
      <c r="J3990" s="19"/>
      <c r="K3990" s="18"/>
      <c r="L3990" s="18"/>
      <c r="M3990" s="18"/>
      <c r="N3990" s="18"/>
      <c r="S3990" s="18"/>
    </row>
    <row r="3991" spans="5:19" x14ac:dyDescent="0.25">
      <c r="E3991" s="16"/>
      <c r="F3991" s="16"/>
      <c r="G3991" s="17"/>
      <c r="H3991" s="18"/>
      <c r="I3991" s="26"/>
      <c r="J3991" s="19"/>
      <c r="K3991" s="18"/>
      <c r="L3991" s="18"/>
      <c r="M3991" s="18"/>
      <c r="N3991" s="18"/>
      <c r="S3991" s="18"/>
    </row>
    <row r="3992" spans="5:19" x14ac:dyDescent="0.25">
      <c r="E3992" s="16"/>
      <c r="F3992" s="16"/>
      <c r="G3992" s="17"/>
      <c r="H3992" s="18"/>
      <c r="I3992" s="26"/>
      <c r="J3992" s="19"/>
      <c r="K3992" s="18"/>
      <c r="L3992" s="18"/>
      <c r="M3992" s="18"/>
      <c r="N3992" s="18"/>
      <c r="S3992" s="18"/>
    </row>
    <row r="3993" spans="5:19" x14ac:dyDescent="0.25">
      <c r="E3993" s="16"/>
      <c r="F3993" s="16"/>
      <c r="G3993" s="17"/>
      <c r="H3993" s="18"/>
      <c r="I3993" s="26"/>
      <c r="J3993" s="19"/>
      <c r="K3993" s="18"/>
      <c r="L3993" s="18"/>
      <c r="M3993" s="18"/>
      <c r="N3993" s="18"/>
      <c r="S3993" s="18"/>
    </row>
    <row r="3994" spans="5:19" x14ac:dyDescent="0.25">
      <c r="E3994" s="16"/>
      <c r="F3994" s="16"/>
      <c r="G3994" s="17"/>
      <c r="H3994" s="18"/>
      <c r="I3994" s="26"/>
      <c r="J3994" s="19"/>
      <c r="K3994" s="18"/>
      <c r="L3994" s="18"/>
      <c r="M3994" s="18"/>
      <c r="N3994" s="18"/>
      <c r="S3994" s="18"/>
    </row>
    <row r="3995" spans="5:19" x14ac:dyDescent="0.25">
      <c r="E3995" s="16"/>
      <c r="F3995" s="16"/>
      <c r="G3995" s="17"/>
      <c r="H3995" s="18"/>
      <c r="I3995" s="26"/>
      <c r="J3995" s="19"/>
      <c r="K3995" s="18"/>
      <c r="L3995" s="18"/>
      <c r="M3995" s="18"/>
      <c r="N3995" s="18"/>
      <c r="S3995" s="18"/>
    </row>
    <row r="3996" spans="5:19" x14ac:dyDescent="0.25">
      <c r="E3996" s="16"/>
      <c r="F3996" s="16"/>
      <c r="G3996" s="17"/>
      <c r="H3996" s="18"/>
      <c r="I3996" s="26"/>
      <c r="J3996" s="19"/>
      <c r="K3996" s="18"/>
      <c r="L3996" s="18"/>
      <c r="M3996" s="18"/>
      <c r="N3996" s="18"/>
      <c r="S3996" s="18"/>
    </row>
    <row r="3997" spans="5:19" x14ac:dyDescent="0.25">
      <c r="E3997" s="16"/>
      <c r="F3997" s="16"/>
      <c r="G3997" s="17"/>
      <c r="H3997" s="18"/>
      <c r="I3997" s="26"/>
      <c r="J3997" s="19"/>
      <c r="K3997" s="18"/>
      <c r="L3997" s="18"/>
      <c r="M3997" s="18"/>
      <c r="N3997" s="18"/>
      <c r="S3997" s="18"/>
    </row>
    <row r="3998" spans="5:19" x14ac:dyDescent="0.25">
      <c r="E3998" s="16"/>
      <c r="F3998" s="16"/>
      <c r="G3998" s="17"/>
      <c r="H3998" s="18"/>
      <c r="I3998" s="26"/>
      <c r="J3998" s="19"/>
      <c r="K3998" s="18"/>
      <c r="L3998" s="18"/>
      <c r="M3998" s="18"/>
      <c r="N3998" s="18"/>
      <c r="S3998" s="18"/>
    </row>
    <row r="3999" spans="5:19" x14ac:dyDescent="0.25">
      <c r="E3999" s="16"/>
      <c r="F3999" s="16"/>
      <c r="G3999" s="17"/>
      <c r="H3999" s="18"/>
      <c r="I3999" s="26"/>
      <c r="J3999" s="19"/>
      <c r="K3999" s="18"/>
      <c r="L3999" s="18"/>
      <c r="M3999" s="18"/>
      <c r="N3999" s="18"/>
      <c r="S3999" s="18"/>
    </row>
    <row r="4000" spans="5:19" x14ac:dyDescent="0.25">
      <c r="E4000" s="16"/>
      <c r="F4000" s="16"/>
      <c r="G4000" s="17"/>
      <c r="H4000" s="18"/>
      <c r="I4000" s="26"/>
      <c r="J4000" s="19"/>
      <c r="K4000" s="18"/>
      <c r="L4000" s="18"/>
      <c r="M4000" s="18"/>
      <c r="N4000" s="18"/>
      <c r="S4000" s="18"/>
    </row>
    <row r="4001" spans="5:19" x14ac:dyDescent="0.25">
      <c r="E4001" s="16"/>
      <c r="F4001" s="16"/>
      <c r="G4001" s="17"/>
      <c r="H4001" s="18"/>
      <c r="I4001" s="26"/>
      <c r="J4001" s="19"/>
      <c r="K4001" s="18"/>
      <c r="L4001" s="18"/>
      <c r="M4001" s="18"/>
      <c r="N4001" s="18"/>
      <c r="S4001" s="18"/>
    </row>
    <row r="4002" spans="5:19" x14ac:dyDescent="0.25">
      <c r="E4002" s="16"/>
      <c r="F4002" s="16"/>
      <c r="G4002" s="17"/>
      <c r="H4002" s="18"/>
      <c r="I4002" s="26"/>
      <c r="J4002" s="19"/>
      <c r="K4002" s="18"/>
      <c r="L4002" s="18"/>
      <c r="M4002" s="18"/>
      <c r="N4002" s="18"/>
      <c r="S4002" s="18"/>
    </row>
    <row r="4003" spans="5:19" x14ac:dyDescent="0.25">
      <c r="E4003" s="16"/>
      <c r="F4003" s="16"/>
      <c r="G4003" s="17"/>
      <c r="H4003" s="18"/>
      <c r="I4003" s="26"/>
      <c r="J4003" s="19"/>
      <c r="K4003" s="18"/>
      <c r="L4003" s="18"/>
      <c r="M4003" s="18"/>
      <c r="N4003" s="18"/>
      <c r="S4003" s="18"/>
    </row>
    <row r="4004" spans="5:19" x14ac:dyDescent="0.25">
      <c r="E4004" s="16"/>
      <c r="F4004" s="16"/>
      <c r="G4004" s="17"/>
      <c r="H4004" s="18"/>
      <c r="I4004" s="26"/>
      <c r="J4004" s="19"/>
      <c r="K4004" s="18"/>
      <c r="L4004" s="18"/>
      <c r="M4004" s="18"/>
      <c r="N4004" s="18"/>
      <c r="S4004" s="18"/>
    </row>
    <row r="4005" spans="5:19" x14ac:dyDescent="0.25">
      <c r="E4005" s="16"/>
      <c r="F4005" s="16"/>
      <c r="G4005" s="17"/>
      <c r="H4005" s="18"/>
      <c r="I4005" s="26"/>
      <c r="J4005" s="19"/>
      <c r="K4005" s="18"/>
      <c r="L4005" s="18"/>
      <c r="M4005" s="18"/>
      <c r="N4005" s="18"/>
      <c r="S4005" s="18"/>
    </row>
    <row r="4006" spans="5:19" x14ac:dyDescent="0.25">
      <c r="E4006" s="16"/>
      <c r="F4006" s="16"/>
      <c r="G4006" s="17"/>
      <c r="H4006" s="18"/>
      <c r="I4006" s="26"/>
      <c r="J4006" s="19"/>
      <c r="K4006" s="18"/>
      <c r="L4006" s="18"/>
      <c r="M4006" s="18"/>
      <c r="N4006" s="18"/>
      <c r="S4006" s="18"/>
    </row>
    <row r="4007" spans="5:19" x14ac:dyDescent="0.25">
      <c r="E4007" s="16"/>
      <c r="F4007" s="16"/>
      <c r="G4007" s="17"/>
      <c r="H4007" s="18"/>
      <c r="I4007" s="26"/>
      <c r="J4007" s="19"/>
      <c r="K4007" s="18"/>
      <c r="L4007" s="18"/>
      <c r="M4007" s="18"/>
      <c r="N4007" s="18"/>
      <c r="S4007" s="18"/>
    </row>
    <row r="4008" spans="5:19" x14ac:dyDescent="0.25">
      <c r="E4008" s="16"/>
      <c r="F4008" s="16"/>
      <c r="G4008" s="17"/>
      <c r="H4008" s="18"/>
      <c r="I4008" s="26"/>
      <c r="J4008" s="19"/>
      <c r="K4008" s="18"/>
      <c r="L4008" s="18"/>
      <c r="M4008" s="18"/>
      <c r="N4008" s="18"/>
      <c r="S4008" s="18"/>
    </row>
    <row r="4009" spans="5:19" x14ac:dyDescent="0.25">
      <c r="E4009" s="16"/>
      <c r="F4009" s="16"/>
      <c r="G4009" s="17"/>
      <c r="H4009" s="18"/>
      <c r="I4009" s="26"/>
      <c r="J4009" s="19"/>
      <c r="K4009" s="18"/>
      <c r="L4009" s="18"/>
      <c r="M4009" s="18"/>
      <c r="N4009" s="18"/>
      <c r="S4009" s="18"/>
    </row>
    <row r="4010" spans="5:19" x14ac:dyDescent="0.25">
      <c r="E4010" s="16"/>
      <c r="F4010" s="16"/>
      <c r="G4010" s="17"/>
      <c r="H4010" s="18"/>
      <c r="I4010" s="26"/>
      <c r="J4010" s="19"/>
      <c r="K4010" s="18"/>
      <c r="L4010" s="18"/>
      <c r="M4010" s="18"/>
      <c r="N4010" s="18"/>
      <c r="S4010" s="18"/>
    </row>
    <row r="4011" spans="5:19" x14ac:dyDescent="0.25">
      <c r="E4011" s="16"/>
      <c r="F4011" s="16"/>
      <c r="G4011" s="17"/>
      <c r="H4011" s="18"/>
      <c r="I4011" s="26"/>
      <c r="J4011" s="19"/>
      <c r="K4011" s="18"/>
      <c r="L4011" s="18"/>
      <c r="M4011" s="18"/>
      <c r="N4011" s="18"/>
      <c r="S4011" s="18"/>
    </row>
    <row r="4012" spans="5:19" x14ac:dyDescent="0.25">
      <c r="E4012" s="16"/>
      <c r="F4012" s="16"/>
      <c r="G4012" s="17"/>
      <c r="H4012" s="18"/>
      <c r="I4012" s="26"/>
      <c r="J4012" s="19"/>
      <c r="K4012" s="18"/>
      <c r="L4012" s="18"/>
      <c r="M4012" s="18"/>
      <c r="N4012" s="18"/>
      <c r="S4012" s="18"/>
    </row>
    <row r="4013" spans="5:19" x14ac:dyDescent="0.25">
      <c r="E4013" s="16"/>
      <c r="F4013" s="16"/>
      <c r="G4013" s="17"/>
      <c r="H4013" s="18"/>
      <c r="I4013" s="26"/>
      <c r="J4013" s="19"/>
      <c r="K4013" s="18"/>
      <c r="L4013" s="18"/>
      <c r="M4013" s="18"/>
      <c r="N4013" s="18"/>
      <c r="S4013" s="18"/>
    </row>
    <row r="4014" spans="5:19" x14ac:dyDescent="0.25">
      <c r="E4014" s="16"/>
      <c r="F4014" s="16"/>
      <c r="G4014" s="17"/>
      <c r="H4014" s="18"/>
      <c r="I4014" s="26"/>
      <c r="J4014" s="19"/>
      <c r="K4014" s="18"/>
      <c r="L4014" s="18"/>
      <c r="M4014" s="18"/>
      <c r="N4014" s="18"/>
      <c r="S4014" s="18"/>
    </row>
    <row r="4015" spans="5:19" x14ac:dyDescent="0.25">
      <c r="E4015" s="16"/>
      <c r="F4015" s="16"/>
      <c r="G4015" s="17"/>
      <c r="H4015" s="18"/>
      <c r="I4015" s="26"/>
      <c r="J4015" s="19"/>
      <c r="K4015" s="18"/>
      <c r="L4015" s="18"/>
      <c r="M4015" s="18"/>
      <c r="N4015" s="18"/>
      <c r="S4015" s="18"/>
    </row>
    <row r="4016" spans="5:19" x14ac:dyDescent="0.25">
      <c r="E4016" s="16"/>
      <c r="F4016" s="16"/>
      <c r="G4016" s="17"/>
      <c r="H4016" s="18"/>
      <c r="I4016" s="26"/>
      <c r="J4016" s="19"/>
      <c r="K4016" s="18"/>
      <c r="L4016" s="18"/>
      <c r="M4016" s="18"/>
      <c r="N4016" s="18"/>
      <c r="S4016" s="18"/>
    </row>
    <row r="4017" spans="5:19" x14ac:dyDescent="0.25">
      <c r="E4017" s="16"/>
      <c r="F4017" s="16"/>
      <c r="G4017" s="17"/>
      <c r="H4017" s="18"/>
      <c r="I4017" s="26"/>
      <c r="J4017" s="19"/>
      <c r="K4017" s="18"/>
      <c r="L4017" s="18"/>
      <c r="M4017" s="18"/>
      <c r="N4017" s="18"/>
      <c r="S4017" s="18"/>
    </row>
    <row r="4018" spans="5:19" x14ac:dyDescent="0.25">
      <c r="E4018" s="16"/>
      <c r="F4018" s="16"/>
      <c r="G4018" s="17"/>
      <c r="H4018" s="18"/>
      <c r="I4018" s="26"/>
      <c r="J4018" s="19"/>
      <c r="K4018" s="18"/>
      <c r="L4018" s="18"/>
      <c r="M4018" s="18"/>
      <c r="N4018" s="18"/>
      <c r="S4018" s="18"/>
    </row>
    <row r="4019" spans="5:19" x14ac:dyDescent="0.25">
      <c r="E4019" s="16"/>
      <c r="F4019" s="16"/>
      <c r="G4019" s="17"/>
      <c r="H4019" s="18"/>
      <c r="I4019" s="26"/>
      <c r="J4019" s="19"/>
      <c r="K4019" s="18"/>
      <c r="L4019" s="18"/>
      <c r="M4019" s="18"/>
      <c r="N4019" s="18"/>
      <c r="S4019" s="18"/>
    </row>
    <row r="4020" spans="5:19" x14ac:dyDescent="0.25">
      <c r="E4020" s="16"/>
      <c r="F4020" s="16"/>
      <c r="G4020" s="17"/>
      <c r="H4020" s="18"/>
      <c r="I4020" s="26"/>
      <c r="J4020" s="19"/>
      <c r="K4020" s="18"/>
      <c r="L4020" s="18"/>
      <c r="M4020" s="18"/>
      <c r="N4020" s="18"/>
      <c r="S4020" s="18"/>
    </row>
    <row r="4021" spans="5:19" x14ac:dyDescent="0.25">
      <c r="E4021" s="16"/>
      <c r="F4021" s="16"/>
      <c r="G4021" s="17"/>
      <c r="H4021" s="18"/>
      <c r="I4021" s="26"/>
      <c r="J4021" s="19"/>
      <c r="K4021" s="18"/>
      <c r="L4021" s="18"/>
      <c r="M4021" s="18"/>
      <c r="N4021" s="18"/>
      <c r="S4021" s="18"/>
    </row>
    <row r="4022" spans="5:19" x14ac:dyDescent="0.25">
      <c r="E4022" s="16"/>
      <c r="F4022" s="16"/>
      <c r="G4022" s="17"/>
      <c r="H4022" s="18"/>
      <c r="I4022" s="26"/>
      <c r="J4022" s="19"/>
      <c r="K4022" s="18"/>
      <c r="L4022" s="18"/>
      <c r="M4022" s="18"/>
      <c r="N4022" s="18"/>
      <c r="S4022" s="18"/>
    </row>
    <row r="4023" spans="5:19" x14ac:dyDescent="0.25">
      <c r="E4023" s="16"/>
      <c r="F4023" s="16"/>
      <c r="G4023" s="17"/>
      <c r="H4023" s="18"/>
      <c r="I4023" s="26"/>
      <c r="J4023" s="19"/>
      <c r="K4023" s="18"/>
      <c r="L4023" s="18"/>
      <c r="M4023" s="18"/>
      <c r="N4023" s="18"/>
      <c r="S4023" s="18"/>
    </row>
    <row r="4024" spans="5:19" x14ac:dyDescent="0.25">
      <c r="E4024" s="16"/>
      <c r="F4024" s="16"/>
      <c r="G4024" s="17"/>
      <c r="H4024" s="18"/>
      <c r="I4024" s="26"/>
      <c r="J4024" s="19"/>
      <c r="K4024" s="18"/>
      <c r="L4024" s="18"/>
      <c r="M4024" s="18"/>
      <c r="N4024" s="18"/>
      <c r="S4024" s="18"/>
    </row>
    <row r="4025" spans="5:19" x14ac:dyDescent="0.25">
      <c r="E4025" s="16"/>
      <c r="F4025" s="16"/>
      <c r="G4025" s="17"/>
      <c r="H4025" s="18"/>
      <c r="I4025" s="26"/>
      <c r="J4025" s="19"/>
      <c r="K4025" s="18"/>
      <c r="L4025" s="18"/>
      <c r="M4025" s="18"/>
      <c r="N4025" s="18"/>
      <c r="S4025" s="18"/>
    </row>
    <row r="4026" spans="5:19" x14ac:dyDescent="0.25">
      <c r="E4026" s="16"/>
      <c r="F4026" s="16"/>
      <c r="G4026" s="17"/>
      <c r="H4026" s="18"/>
      <c r="I4026" s="26"/>
      <c r="J4026" s="19"/>
      <c r="K4026" s="18"/>
      <c r="L4026" s="18"/>
      <c r="M4026" s="18"/>
      <c r="N4026" s="18"/>
      <c r="S4026" s="18"/>
    </row>
    <row r="4027" spans="5:19" x14ac:dyDescent="0.25">
      <c r="E4027" s="16"/>
      <c r="F4027" s="16"/>
      <c r="G4027" s="17"/>
      <c r="H4027" s="18"/>
      <c r="I4027" s="26"/>
      <c r="J4027" s="19"/>
      <c r="K4027" s="18"/>
      <c r="L4027" s="18"/>
      <c r="M4027" s="18"/>
      <c r="N4027" s="18"/>
      <c r="S4027" s="18"/>
    </row>
    <row r="4028" spans="5:19" x14ac:dyDescent="0.25">
      <c r="E4028" s="16"/>
      <c r="F4028" s="16"/>
      <c r="G4028" s="17"/>
      <c r="H4028" s="18"/>
      <c r="I4028" s="26"/>
      <c r="J4028" s="19"/>
      <c r="K4028" s="18"/>
      <c r="L4028" s="18"/>
      <c r="M4028" s="18"/>
      <c r="N4028" s="18"/>
      <c r="S4028" s="18"/>
    </row>
    <row r="4029" spans="5:19" x14ac:dyDescent="0.25">
      <c r="E4029" s="16"/>
      <c r="F4029" s="16"/>
      <c r="G4029" s="17"/>
      <c r="H4029" s="18"/>
      <c r="I4029" s="26"/>
      <c r="J4029" s="19"/>
      <c r="K4029" s="18"/>
      <c r="L4029" s="18"/>
      <c r="M4029" s="18"/>
      <c r="N4029" s="18"/>
      <c r="S4029" s="18"/>
    </row>
    <row r="4030" spans="5:19" x14ac:dyDescent="0.25">
      <c r="E4030" s="16"/>
      <c r="F4030" s="16"/>
      <c r="G4030" s="17"/>
      <c r="H4030" s="18"/>
      <c r="I4030" s="26"/>
      <c r="J4030" s="19"/>
      <c r="K4030" s="18"/>
      <c r="L4030" s="18"/>
      <c r="M4030" s="18"/>
      <c r="N4030" s="18"/>
      <c r="S4030" s="18"/>
    </row>
    <row r="4031" spans="5:19" x14ac:dyDescent="0.25">
      <c r="E4031" s="16"/>
      <c r="F4031" s="16"/>
      <c r="G4031" s="17"/>
      <c r="H4031" s="18"/>
      <c r="I4031" s="26"/>
      <c r="J4031" s="19"/>
      <c r="K4031" s="18"/>
      <c r="L4031" s="18"/>
      <c r="M4031" s="18"/>
      <c r="N4031" s="18"/>
      <c r="S4031" s="18"/>
    </row>
    <row r="4032" spans="5:19" x14ac:dyDescent="0.25">
      <c r="E4032" s="16"/>
      <c r="F4032" s="16"/>
      <c r="G4032" s="17"/>
      <c r="H4032" s="18"/>
      <c r="I4032" s="26"/>
      <c r="J4032" s="19"/>
      <c r="K4032" s="18"/>
      <c r="L4032" s="18"/>
      <c r="M4032" s="18"/>
      <c r="N4032" s="18"/>
      <c r="S4032" s="18"/>
    </row>
    <row r="4033" spans="5:19" x14ac:dyDescent="0.25">
      <c r="E4033" s="16"/>
      <c r="F4033" s="16"/>
      <c r="G4033" s="17"/>
      <c r="H4033" s="18"/>
      <c r="I4033" s="26"/>
      <c r="J4033" s="19"/>
      <c r="K4033" s="18"/>
      <c r="L4033" s="18"/>
      <c r="M4033" s="18"/>
      <c r="N4033" s="18"/>
      <c r="S4033" s="18"/>
    </row>
    <row r="4034" spans="5:19" x14ac:dyDescent="0.25">
      <c r="E4034" s="16"/>
      <c r="F4034" s="16"/>
      <c r="G4034" s="17"/>
      <c r="H4034" s="18"/>
      <c r="I4034" s="26"/>
      <c r="J4034" s="19"/>
      <c r="K4034" s="18"/>
      <c r="L4034" s="18"/>
      <c r="M4034" s="18"/>
      <c r="N4034" s="18"/>
      <c r="S4034" s="18"/>
    </row>
    <row r="4035" spans="5:19" x14ac:dyDescent="0.25">
      <c r="E4035" s="16"/>
      <c r="F4035" s="16"/>
      <c r="G4035" s="17"/>
      <c r="H4035" s="18"/>
      <c r="I4035" s="26"/>
      <c r="J4035" s="19"/>
      <c r="K4035" s="18"/>
      <c r="L4035" s="18"/>
      <c r="M4035" s="18"/>
      <c r="N4035" s="18"/>
      <c r="S4035" s="18"/>
    </row>
    <row r="4036" spans="5:19" x14ac:dyDescent="0.25">
      <c r="E4036" s="16"/>
      <c r="F4036" s="16"/>
      <c r="G4036" s="17"/>
      <c r="H4036" s="18"/>
      <c r="I4036" s="26"/>
      <c r="J4036" s="19"/>
      <c r="K4036" s="18"/>
      <c r="L4036" s="18"/>
      <c r="M4036" s="18"/>
      <c r="N4036" s="18"/>
      <c r="S4036" s="18"/>
    </row>
    <row r="4037" spans="5:19" x14ac:dyDescent="0.25">
      <c r="E4037" s="16"/>
      <c r="F4037" s="16"/>
      <c r="G4037" s="17"/>
      <c r="H4037" s="18"/>
      <c r="I4037" s="26"/>
      <c r="J4037" s="19"/>
      <c r="K4037" s="18"/>
      <c r="L4037" s="18"/>
      <c r="M4037" s="18"/>
      <c r="N4037" s="18"/>
      <c r="S4037" s="18"/>
    </row>
    <row r="4038" spans="5:19" x14ac:dyDescent="0.25">
      <c r="E4038" s="16"/>
      <c r="F4038" s="16"/>
      <c r="G4038" s="17"/>
      <c r="H4038" s="18"/>
      <c r="I4038" s="26"/>
      <c r="J4038" s="19"/>
      <c r="K4038" s="18"/>
      <c r="L4038" s="18"/>
      <c r="M4038" s="18"/>
      <c r="N4038" s="18"/>
      <c r="S4038" s="18"/>
    </row>
    <row r="4039" spans="5:19" x14ac:dyDescent="0.25">
      <c r="E4039" s="16"/>
      <c r="F4039" s="16"/>
      <c r="G4039" s="17"/>
      <c r="H4039" s="18"/>
      <c r="I4039" s="26"/>
      <c r="J4039" s="19"/>
      <c r="K4039" s="18"/>
      <c r="L4039" s="18"/>
      <c r="M4039" s="18"/>
      <c r="N4039" s="18"/>
      <c r="S4039" s="18"/>
    </row>
    <row r="4040" spans="5:19" x14ac:dyDescent="0.25">
      <c r="E4040" s="16"/>
      <c r="F4040" s="16"/>
      <c r="G4040" s="17"/>
      <c r="H4040" s="18"/>
      <c r="I4040" s="26"/>
      <c r="J4040" s="19"/>
      <c r="K4040" s="18"/>
      <c r="L4040" s="18"/>
      <c r="M4040" s="18"/>
      <c r="N4040" s="18"/>
      <c r="S4040" s="18"/>
    </row>
    <row r="4041" spans="5:19" x14ac:dyDescent="0.25">
      <c r="E4041" s="16"/>
      <c r="F4041" s="16"/>
      <c r="G4041" s="17"/>
      <c r="H4041" s="18"/>
      <c r="I4041" s="26"/>
      <c r="J4041" s="19"/>
      <c r="K4041" s="18"/>
      <c r="L4041" s="18"/>
      <c r="M4041" s="18"/>
      <c r="N4041" s="18"/>
      <c r="S4041" s="18"/>
    </row>
    <row r="4042" spans="5:19" x14ac:dyDescent="0.25">
      <c r="E4042" s="16"/>
      <c r="F4042" s="16"/>
      <c r="G4042" s="17"/>
      <c r="H4042" s="18"/>
      <c r="I4042" s="26"/>
      <c r="J4042" s="19"/>
      <c r="K4042" s="18"/>
      <c r="L4042" s="18"/>
      <c r="M4042" s="18"/>
      <c r="N4042" s="18"/>
      <c r="S4042" s="18"/>
    </row>
    <row r="4043" spans="5:19" x14ac:dyDescent="0.25">
      <c r="E4043" s="16"/>
      <c r="F4043" s="16"/>
      <c r="G4043" s="17"/>
      <c r="H4043" s="18"/>
      <c r="I4043" s="26"/>
      <c r="J4043" s="19"/>
      <c r="K4043" s="18"/>
      <c r="L4043" s="18"/>
      <c r="M4043" s="18"/>
      <c r="N4043" s="18"/>
      <c r="S4043" s="18"/>
    </row>
    <row r="4044" spans="5:19" x14ac:dyDescent="0.25">
      <c r="E4044" s="16"/>
      <c r="F4044" s="16"/>
      <c r="G4044" s="17"/>
      <c r="H4044" s="18"/>
      <c r="I4044" s="26"/>
      <c r="J4044" s="19"/>
      <c r="K4044" s="18"/>
      <c r="L4044" s="18"/>
      <c r="M4044" s="18"/>
      <c r="N4044" s="18"/>
      <c r="S4044" s="18"/>
    </row>
    <row r="4045" spans="5:19" x14ac:dyDescent="0.25">
      <c r="E4045" s="16"/>
      <c r="F4045" s="16"/>
      <c r="G4045" s="17"/>
      <c r="H4045" s="18"/>
      <c r="I4045" s="26"/>
      <c r="J4045" s="19"/>
      <c r="K4045" s="18"/>
      <c r="L4045" s="18"/>
      <c r="M4045" s="18"/>
      <c r="N4045" s="18"/>
      <c r="S4045" s="18"/>
    </row>
    <row r="4046" spans="5:19" x14ac:dyDescent="0.25">
      <c r="E4046" s="16"/>
      <c r="F4046" s="16"/>
      <c r="G4046" s="17"/>
      <c r="H4046" s="18"/>
      <c r="I4046" s="26"/>
      <c r="J4046" s="19"/>
      <c r="K4046" s="18"/>
      <c r="L4046" s="18"/>
      <c r="M4046" s="18"/>
      <c r="N4046" s="18"/>
      <c r="S4046" s="18"/>
    </row>
    <row r="4047" spans="5:19" x14ac:dyDescent="0.25">
      <c r="E4047" s="16"/>
      <c r="F4047" s="16"/>
      <c r="G4047" s="17"/>
      <c r="H4047" s="18"/>
      <c r="I4047" s="26"/>
      <c r="J4047" s="19"/>
      <c r="K4047" s="18"/>
      <c r="L4047" s="18"/>
      <c r="M4047" s="18"/>
      <c r="N4047" s="18"/>
      <c r="S4047" s="18"/>
    </row>
    <row r="4048" spans="5:19" x14ac:dyDescent="0.25">
      <c r="E4048" s="16"/>
      <c r="F4048" s="16"/>
      <c r="G4048" s="17"/>
      <c r="H4048" s="18"/>
      <c r="I4048" s="26"/>
      <c r="J4048" s="19"/>
      <c r="K4048" s="18"/>
      <c r="L4048" s="18"/>
      <c r="M4048" s="18"/>
      <c r="N4048" s="18"/>
      <c r="S4048" s="18"/>
    </row>
    <row r="4049" spans="5:19" x14ac:dyDescent="0.25">
      <c r="E4049" s="16"/>
      <c r="F4049" s="16"/>
      <c r="G4049" s="17"/>
      <c r="H4049" s="18"/>
      <c r="I4049" s="26"/>
      <c r="J4049" s="19"/>
      <c r="K4049" s="18"/>
      <c r="L4049" s="18"/>
      <c r="M4049" s="18"/>
      <c r="N4049" s="18"/>
      <c r="S4049" s="18"/>
    </row>
    <row r="4050" spans="5:19" x14ac:dyDescent="0.25">
      <c r="E4050" s="16"/>
      <c r="F4050" s="16"/>
      <c r="G4050" s="17"/>
      <c r="H4050" s="18"/>
      <c r="I4050" s="26"/>
      <c r="J4050" s="19"/>
      <c r="K4050" s="18"/>
      <c r="L4050" s="18"/>
      <c r="M4050" s="18"/>
      <c r="N4050" s="18"/>
      <c r="S4050" s="18"/>
    </row>
    <row r="4051" spans="5:19" x14ac:dyDescent="0.25">
      <c r="E4051" s="16"/>
      <c r="F4051" s="16"/>
      <c r="G4051" s="17"/>
      <c r="H4051" s="18"/>
      <c r="I4051" s="26"/>
      <c r="J4051" s="19"/>
      <c r="K4051" s="18"/>
      <c r="L4051" s="18"/>
      <c r="M4051" s="18"/>
      <c r="N4051" s="18"/>
      <c r="S4051" s="18"/>
    </row>
    <row r="4052" spans="5:19" x14ac:dyDescent="0.25">
      <c r="E4052" s="16"/>
      <c r="F4052" s="16"/>
      <c r="G4052" s="17"/>
      <c r="H4052" s="18"/>
      <c r="I4052" s="26"/>
      <c r="J4052" s="19"/>
      <c r="K4052" s="18"/>
      <c r="L4052" s="18"/>
      <c r="M4052" s="18"/>
      <c r="N4052" s="18"/>
      <c r="S4052" s="18"/>
    </row>
    <row r="4053" spans="5:19" x14ac:dyDescent="0.25">
      <c r="E4053" s="16"/>
      <c r="F4053" s="16"/>
      <c r="G4053" s="17"/>
      <c r="H4053" s="18"/>
      <c r="I4053" s="26"/>
      <c r="J4053" s="19"/>
      <c r="K4053" s="18"/>
      <c r="L4053" s="18"/>
      <c r="M4053" s="18"/>
      <c r="N4053" s="18"/>
      <c r="S4053" s="18"/>
    </row>
    <row r="4054" spans="5:19" x14ac:dyDescent="0.25">
      <c r="E4054" s="16"/>
      <c r="F4054" s="16"/>
      <c r="G4054" s="17"/>
      <c r="H4054" s="18"/>
      <c r="I4054" s="26"/>
      <c r="J4054" s="19"/>
      <c r="K4054" s="18"/>
      <c r="L4054" s="18"/>
      <c r="M4054" s="18"/>
      <c r="N4054" s="18"/>
      <c r="S4054" s="18"/>
    </row>
    <row r="4055" spans="5:19" x14ac:dyDescent="0.25">
      <c r="E4055" s="16"/>
      <c r="F4055" s="16"/>
      <c r="G4055" s="17"/>
      <c r="H4055" s="18"/>
      <c r="I4055" s="26"/>
      <c r="J4055" s="19"/>
      <c r="K4055" s="18"/>
      <c r="L4055" s="18"/>
      <c r="M4055" s="18"/>
      <c r="N4055" s="18"/>
      <c r="S4055" s="18"/>
    </row>
    <row r="4056" spans="5:19" x14ac:dyDescent="0.25">
      <c r="E4056" s="16"/>
      <c r="F4056" s="16"/>
      <c r="G4056" s="17"/>
      <c r="H4056" s="18"/>
      <c r="I4056" s="26"/>
      <c r="J4056" s="19"/>
      <c r="K4056" s="18"/>
      <c r="L4056" s="18"/>
      <c r="M4056" s="18"/>
      <c r="N4056" s="18"/>
      <c r="S4056" s="18"/>
    </row>
    <row r="4057" spans="5:19" x14ac:dyDescent="0.25">
      <c r="E4057" s="16"/>
      <c r="F4057" s="16"/>
      <c r="G4057" s="17"/>
      <c r="H4057" s="18"/>
      <c r="I4057" s="26"/>
      <c r="J4057" s="19"/>
      <c r="K4057" s="18"/>
      <c r="L4057" s="18"/>
      <c r="M4057" s="18"/>
      <c r="N4057" s="18"/>
      <c r="S4057" s="18"/>
    </row>
    <row r="4058" spans="5:19" x14ac:dyDescent="0.25">
      <c r="E4058" s="16"/>
      <c r="F4058" s="16"/>
      <c r="G4058" s="17"/>
      <c r="H4058" s="18"/>
      <c r="I4058" s="26"/>
      <c r="J4058" s="19"/>
      <c r="K4058" s="18"/>
      <c r="L4058" s="18"/>
      <c r="M4058" s="18"/>
      <c r="N4058" s="18"/>
      <c r="S4058" s="18"/>
    </row>
    <row r="4059" spans="5:19" x14ac:dyDescent="0.25">
      <c r="E4059" s="16"/>
      <c r="F4059" s="16"/>
      <c r="G4059" s="17"/>
      <c r="H4059" s="18"/>
      <c r="I4059" s="26"/>
      <c r="J4059" s="19"/>
      <c r="K4059" s="18"/>
      <c r="L4059" s="18"/>
      <c r="M4059" s="18"/>
      <c r="N4059" s="18"/>
      <c r="S4059" s="18"/>
    </row>
    <row r="4060" spans="5:19" x14ac:dyDescent="0.25">
      <c r="E4060" s="16"/>
      <c r="F4060" s="16"/>
      <c r="G4060" s="17"/>
      <c r="H4060" s="18"/>
      <c r="I4060" s="26"/>
      <c r="J4060" s="19"/>
      <c r="K4060" s="18"/>
      <c r="L4060" s="18"/>
      <c r="M4060" s="18"/>
      <c r="N4060" s="18"/>
      <c r="S4060" s="18"/>
    </row>
    <row r="4061" spans="5:19" x14ac:dyDescent="0.25">
      <c r="E4061" s="16"/>
      <c r="F4061" s="16"/>
      <c r="G4061" s="17"/>
      <c r="H4061" s="18"/>
      <c r="I4061" s="26"/>
      <c r="J4061" s="19"/>
      <c r="K4061" s="18"/>
      <c r="L4061" s="18"/>
      <c r="M4061" s="18"/>
      <c r="N4061" s="18"/>
      <c r="S4061" s="18"/>
    </row>
    <row r="4062" spans="5:19" x14ac:dyDescent="0.25">
      <c r="E4062" s="16"/>
      <c r="F4062" s="16"/>
      <c r="G4062" s="17"/>
      <c r="H4062" s="18"/>
      <c r="I4062" s="26"/>
      <c r="J4062" s="19"/>
      <c r="K4062" s="18"/>
      <c r="L4062" s="18"/>
      <c r="M4062" s="18"/>
      <c r="N4062" s="18"/>
      <c r="S4062" s="18"/>
    </row>
    <row r="4063" spans="5:19" x14ac:dyDescent="0.25">
      <c r="E4063" s="16"/>
      <c r="F4063" s="16"/>
      <c r="G4063" s="17"/>
      <c r="H4063" s="18"/>
      <c r="I4063" s="26"/>
      <c r="J4063" s="19"/>
      <c r="K4063" s="18"/>
      <c r="L4063" s="18"/>
      <c r="M4063" s="18"/>
      <c r="N4063" s="18"/>
      <c r="S4063" s="18"/>
    </row>
    <row r="4064" spans="5:19" x14ac:dyDescent="0.25">
      <c r="E4064" s="16"/>
      <c r="F4064" s="16"/>
      <c r="G4064" s="17"/>
      <c r="H4064" s="18"/>
      <c r="I4064" s="26"/>
      <c r="J4064" s="19"/>
      <c r="K4064" s="18"/>
      <c r="L4064" s="18"/>
      <c r="M4064" s="18"/>
      <c r="N4064" s="18"/>
      <c r="S4064" s="18"/>
    </row>
    <row r="4065" spans="5:19" x14ac:dyDescent="0.25">
      <c r="E4065" s="16"/>
      <c r="F4065" s="16"/>
      <c r="G4065" s="17"/>
      <c r="H4065" s="18"/>
      <c r="I4065" s="26"/>
      <c r="J4065" s="19"/>
      <c r="K4065" s="18"/>
      <c r="L4065" s="18"/>
      <c r="M4065" s="18"/>
      <c r="N4065" s="18"/>
      <c r="S4065" s="18"/>
    </row>
    <row r="4066" spans="5:19" x14ac:dyDescent="0.25">
      <c r="E4066" s="16"/>
      <c r="F4066" s="16"/>
      <c r="G4066" s="17"/>
      <c r="H4066" s="18"/>
      <c r="I4066" s="26"/>
      <c r="J4066" s="19"/>
      <c r="K4066" s="18"/>
      <c r="L4066" s="18"/>
      <c r="M4066" s="18"/>
      <c r="N4066" s="18"/>
      <c r="S4066" s="18"/>
    </row>
    <row r="4067" spans="5:19" x14ac:dyDescent="0.25">
      <c r="E4067" s="16"/>
      <c r="F4067" s="16"/>
      <c r="G4067" s="17"/>
      <c r="H4067" s="18"/>
      <c r="I4067" s="26"/>
      <c r="J4067" s="19"/>
      <c r="K4067" s="18"/>
      <c r="L4067" s="18"/>
      <c r="M4067" s="18"/>
      <c r="N4067" s="18"/>
      <c r="S4067" s="18"/>
    </row>
    <row r="4068" spans="5:19" x14ac:dyDescent="0.25">
      <c r="E4068" s="16"/>
      <c r="F4068" s="16"/>
      <c r="G4068" s="17"/>
      <c r="H4068" s="18"/>
      <c r="I4068" s="26"/>
      <c r="J4068" s="19"/>
      <c r="K4068" s="18"/>
      <c r="L4068" s="18"/>
      <c r="M4068" s="18"/>
      <c r="N4068" s="18"/>
      <c r="S4068" s="18"/>
    </row>
    <row r="4069" spans="5:19" x14ac:dyDescent="0.25">
      <c r="E4069" s="16"/>
      <c r="F4069" s="16"/>
      <c r="G4069" s="17"/>
      <c r="H4069" s="18"/>
      <c r="I4069" s="26"/>
      <c r="J4069" s="19"/>
      <c r="K4069" s="18"/>
      <c r="L4069" s="18"/>
      <c r="M4069" s="18"/>
      <c r="N4069" s="18"/>
      <c r="S4069" s="18"/>
    </row>
    <row r="4070" spans="5:19" x14ac:dyDescent="0.25">
      <c r="E4070" s="16"/>
      <c r="F4070" s="16"/>
      <c r="G4070" s="17"/>
      <c r="H4070" s="18"/>
      <c r="I4070" s="26"/>
      <c r="J4070" s="19"/>
      <c r="K4070" s="18"/>
      <c r="L4070" s="18"/>
      <c r="M4070" s="18"/>
      <c r="N4070" s="18"/>
      <c r="S4070" s="18"/>
    </row>
    <row r="4071" spans="5:19" x14ac:dyDescent="0.25">
      <c r="E4071" s="16"/>
      <c r="F4071" s="16"/>
      <c r="G4071" s="17"/>
      <c r="H4071" s="18"/>
      <c r="I4071" s="26"/>
      <c r="J4071" s="19"/>
      <c r="K4071" s="18"/>
      <c r="L4071" s="18"/>
      <c r="M4071" s="18"/>
      <c r="N4071" s="18"/>
      <c r="S4071" s="18"/>
    </row>
    <row r="4072" spans="5:19" x14ac:dyDescent="0.25">
      <c r="E4072" s="16"/>
      <c r="F4072" s="16"/>
      <c r="G4072" s="17"/>
      <c r="H4072" s="18"/>
      <c r="I4072" s="26"/>
      <c r="J4072" s="19"/>
      <c r="K4072" s="18"/>
      <c r="L4072" s="18"/>
      <c r="M4072" s="18"/>
      <c r="N4072" s="18"/>
      <c r="S4072" s="18"/>
    </row>
    <row r="4073" spans="5:19" x14ac:dyDescent="0.25">
      <c r="E4073" s="16"/>
      <c r="F4073" s="16"/>
      <c r="G4073" s="17"/>
      <c r="H4073" s="18"/>
      <c r="I4073" s="26"/>
      <c r="J4073" s="19"/>
      <c r="K4073" s="18"/>
      <c r="L4073" s="18"/>
      <c r="M4073" s="18"/>
      <c r="N4073" s="18"/>
      <c r="S4073" s="18"/>
    </row>
    <row r="4074" spans="5:19" x14ac:dyDescent="0.25">
      <c r="E4074" s="16"/>
      <c r="F4074" s="16"/>
      <c r="G4074" s="17"/>
      <c r="H4074" s="18"/>
      <c r="I4074" s="26"/>
      <c r="J4074" s="19"/>
      <c r="K4074" s="18"/>
      <c r="L4074" s="18"/>
      <c r="M4074" s="18"/>
      <c r="N4074" s="18"/>
      <c r="S4074" s="18"/>
    </row>
    <row r="4075" spans="5:19" x14ac:dyDescent="0.25">
      <c r="E4075" s="16"/>
      <c r="F4075" s="16"/>
      <c r="G4075" s="17"/>
      <c r="H4075" s="18"/>
      <c r="I4075" s="26"/>
      <c r="J4075" s="19"/>
      <c r="K4075" s="18"/>
      <c r="L4075" s="18"/>
      <c r="M4075" s="18"/>
      <c r="N4075" s="18"/>
      <c r="S4075" s="18"/>
    </row>
    <row r="4076" spans="5:19" x14ac:dyDescent="0.25">
      <c r="E4076" s="16"/>
      <c r="F4076" s="16"/>
      <c r="G4076" s="17"/>
      <c r="H4076" s="18"/>
      <c r="I4076" s="26"/>
      <c r="J4076" s="19"/>
      <c r="K4076" s="18"/>
      <c r="L4076" s="18"/>
      <c r="M4076" s="18"/>
      <c r="N4076" s="18"/>
      <c r="S4076" s="18"/>
    </row>
    <row r="4077" spans="5:19" x14ac:dyDescent="0.25">
      <c r="E4077" s="16"/>
      <c r="F4077" s="16"/>
      <c r="G4077" s="17"/>
      <c r="H4077" s="18"/>
      <c r="I4077" s="26"/>
      <c r="J4077" s="19"/>
      <c r="K4077" s="18"/>
      <c r="L4077" s="18"/>
      <c r="M4077" s="18"/>
      <c r="N4077" s="18"/>
      <c r="S4077" s="18"/>
    </row>
    <row r="4078" spans="5:19" x14ac:dyDescent="0.25">
      <c r="E4078" s="16"/>
      <c r="F4078" s="16"/>
      <c r="G4078" s="17"/>
      <c r="H4078" s="18"/>
      <c r="I4078" s="26"/>
      <c r="J4078" s="19"/>
      <c r="K4078" s="18"/>
      <c r="L4078" s="18"/>
      <c r="M4078" s="18"/>
      <c r="N4078" s="18"/>
      <c r="S4078" s="18"/>
    </row>
    <row r="4079" spans="5:19" x14ac:dyDescent="0.25">
      <c r="E4079" s="16"/>
      <c r="F4079" s="16"/>
      <c r="G4079" s="17"/>
      <c r="H4079" s="18"/>
      <c r="I4079" s="26"/>
      <c r="J4079" s="19"/>
      <c r="K4079" s="18"/>
      <c r="L4079" s="18"/>
      <c r="M4079" s="18"/>
      <c r="N4079" s="18"/>
      <c r="S4079" s="18"/>
    </row>
    <row r="4080" spans="5:19" x14ac:dyDescent="0.25">
      <c r="E4080" s="16"/>
      <c r="F4080" s="16"/>
      <c r="G4080" s="17"/>
      <c r="H4080" s="18"/>
      <c r="I4080" s="26"/>
      <c r="J4080" s="19"/>
      <c r="K4080" s="18"/>
      <c r="L4080" s="18"/>
      <c r="M4080" s="18"/>
      <c r="N4080" s="18"/>
      <c r="S4080" s="18"/>
    </row>
    <row r="4081" spans="5:19" x14ac:dyDescent="0.25">
      <c r="E4081" s="16"/>
      <c r="F4081" s="16"/>
      <c r="G4081" s="17"/>
      <c r="H4081" s="18"/>
      <c r="I4081" s="26"/>
      <c r="J4081" s="19"/>
      <c r="K4081" s="18"/>
      <c r="L4081" s="18"/>
      <c r="M4081" s="18"/>
      <c r="N4081" s="18"/>
      <c r="S4081" s="18"/>
    </row>
    <row r="4082" spans="5:19" x14ac:dyDescent="0.25">
      <c r="E4082" s="16"/>
      <c r="F4082" s="16"/>
      <c r="G4082" s="17"/>
      <c r="H4082" s="18"/>
      <c r="I4082" s="26"/>
      <c r="J4082" s="19"/>
      <c r="K4082" s="18"/>
      <c r="L4082" s="18"/>
      <c r="M4082" s="18"/>
      <c r="N4082" s="18"/>
      <c r="S4082" s="18"/>
    </row>
    <row r="4083" spans="5:19" x14ac:dyDescent="0.25">
      <c r="E4083" s="16"/>
      <c r="F4083" s="16"/>
      <c r="G4083" s="17"/>
      <c r="H4083" s="18"/>
      <c r="I4083" s="26"/>
      <c r="J4083" s="19"/>
      <c r="K4083" s="18"/>
      <c r="L4083" s="18"/>
      <c r="M4083" s="18"/>
      <c r="N4083" s="18"/>
      <c r="S4083" s="18"/>
    </row>
    <row r="4084" spans="5:19" x14ac:dyDescent="0.25">
      <c r="E4084" s="16"/>
      <c r="F4084" s="16"/>
      <c r="G4084" s="17"/>
      <c r="H4084" s="18"/>
      <c r="I4084" s="26"/>
      <c r="J4084" s="19"/>
      <c r="K4084" s="18"/>
      <c r="L4084" s="18"/>
      <c r="M4084" s="18"/>
      <c r="N4084" s="18"/>
      <c r="S4084" s="18"/>
    </row>
    <row r="4085" spans="5:19" x14ac:dyDescent="0.25">
      <c r="E4085" s="16"/>
      <c r="F4085" s="16"/>
      <c r="G4085" s="17"/>
      <c r="H4085" s="18"/>
      <c r="I4085" s="26"/>
      <c r="J4085" s="19"/>
      <c r="K4085" s="18"/>
      <c r="L4085" s="18"/>
      <c r="M4085" s="18"/>
      <c r="N4085" s="18"/>
      <c r="S4085" s="18"/>
    </row>
    <row r="4086" spans="5:19" x14ac:dyDescent="0.25">
      <c r="E4086" s="16"/>
      <c r="F4086" s="16"/>
      <c r="G4086" s="17"/>
      <c r="H4086" s="18"/>
      <c r="I4086" s="26"/>
      <c r="J4086" s="19"/>
      <c r="K4086" s="18"/>
      <c r="L4086" s="18"/>
      <c r="M4086" s="18"/>
      <c r="N4086" s="18"/>
      <c r="S4086" s="18"/>
    </row>
    <row r="4087" spans="5:19" x14ac:dyDescent="0.25">
      <c r="E4087" s="16"/>
      <c r="F4087" s="16"/>
      <c r="G4087" s="17"/>
      <c r="H4087" s="18"/>
      <c r="I4087" s="26"/>
      <c r="J4087" s="19"/>
      <c r="K4087" s="18"/>
      <c r="L4087" s="18"/>
      <c r="M4087" s="18"/>
      <c r="N4087" s="18"/>
      <c r="S4087" s="18"/>
    </row>
    <row r="4088" spans="5:19" x14ac:dyDescent="0.25">
      <c r="E4088" s="16"/>
      <c r="F4088" s="16"/>
      <c r="G4088" s="17"/>
      <c r="H4088" s="18"/>
      <c r="I4088" s="26"/>
      <c r="J4088" s="19"/>
      <c r="K4088" s="18"/>
      <c r="L4088" s="18"/>
      <c r="M4088" s="18"/>
      <c r="N4088" s="18"/>
      <c r="S4088" s="18"/>
    </row>
    <row r="4089" spans="5:19" x14ac:dyDescent="0.25">
      <c r="E4089" s="16"/>
      <c r="F4089" s="16"/>
      <c r="G4089" s="17"/>
      <c r="H4089" s="18"/>
      <c r="I4089" s="26"/>
      <c r="J4089" s="19"/>
      <c r="K4089" s="18"/>
      <c r="L4089" s="18"/>
      <c r="M4089" s="18"/>
      <c r="N4089" s="18"/>
      <c r="S4089" s="18"/>
    </row>
    <row r="4090" spans="5:19" x14ac:dyDescent="0.25">
      <c r="E4090" s="16"/>
      <c r="F4090" s="16"/>
      <c r="G4090" s="17"/>
      <c r="H4090" s="18"/>
      <c r="I4090" s="26"/>
      <c r="J4090" s="19"/>
      <c r="K4090" s="18"/>
      <c r="L4090" s="18"/>
      <c r="M4090" s="18"/>
      <c r="N4090" s="18"/>
      <c r="S4090" s="18"/>
    </row>
    <row r="4091" spans="5:19" x14ac:dyDescent="0.25">
      <c r="E4091" s="16"/>
      <c r="F4091" s="16"/>
      <c r="G4091" s="17"/>
      <c r="H4091" s="18"/>
      <c r="I4091" s="26"/>
      <c r="J4091" s="19"/>
      <c r="K4091" s="18"/>
      <c r="L4091" s="18"/>
      <c r="M4091" s="18"/>
      <c r="N4091" s="18"/>
      <c r="S4091" s="18"/>
    </row>
    <row r="4092" spans="5:19" x14ac:dyDescent="0.25">
      <c r="E4092" s="16"/>
      <c r="F4092" s="16"/>
      <c r="G4092" s="17"/>
      <c r="H4092" s="18"/>
      <c r="I4092" s="26"/>
      <c r="J4092" s="19"/>
      <c r="K4092" s="18"/>
      <c r="L4092" s="18"/>
      <c r="M4092" s="18"/>
      <c r="N4092" s="18"/>
      <c r="S4092" s="18"/>
    </row>
    <row r="4093" spans="5:19" x14ac:dyDescent="0.25">
      <c r="E4093" s="16"/>
      <c r="F4093" s="16"/>
      <c r="G4093" s="17"/>
      <c r="H4093" s="18"/>
      <c r="I4093" s="26"/>
      <c r="J4093" s="19"/>
      <c r="K4093" s="18"/>
      <c r="L4093" s="18"/>
      <c r="M4093" s="18"/>
      <c r="N4093" s="18"/>
      <c r="S4093" s="18"/>
    </row>
    <row r="4094" spans="5:19" x14ac:dyDescent="0.25">
      <c r="E4094" s="16"/>
      <c r="F4094" s="16"/>
      <c r="G4094" s="17"/>
      <c r="H4094" s="18"/>
      <c r="I4094" s="26"/>
      <c r="J4094" s="19"/>
      <c r="K4094" s="18"/>
      <c r="L4094" s="18"/>
      <c r="M4094" s="18"/>
      <c r="N4094" s="18"/>
      <c r="S4094" s="18"/>
    </row>
    <row r="4095" spans="5:19" x14ac:dyDescent="0.25">
      <c r="E4095" s="16"/>
      <c r="F4095" s="16"/>
      <c r="G4095" s="17"/>
      <c r="H4095" s="18"/>
      <c r="I4095" s="26"/>
      <c r="J4095" s="19"/>
      <c r="K4095" s="18"/>
      <c r="L4095" s="18"/>
      <c r="M4095" s="18"/>
      <c r="N4095" s="18"/>
      <c r="S4095" s="18"/>
    </row>
    <row r="4096" spans="5:19" x14ac:dyDescent="0.25">
      <c r="E4096" s="16"/>
      <c r="F4096" s="16"/>
      <c r="G4096" s="17"/>
      <c r="H4096" s="18"/>
      <c r="I4096" s="26"/>
      <c r="J4096" s="19"/>
      <c r="K4096" s="18"/>
      <c r="L4096" s="18"/>
      <c r="M4096" s="18"/>
      <c r="N4096" s="18"/>
      <c r="S4096" s="18"/>
    </row>
    <row r="4097" spans="5:19" x14ac:dyDescent="0.25">
      <c r="E4097" s="16"/>
      <c r="F4097" s="16"/>
      <c r="G4097" s="17"/>
      <c r="H4097" s="18"/>
      <c r="I4097" s="26"/>
      <c r="J4097" s="19"/>
      <c r="K4097" s="18"/>
      <c r="L4097" s="18"/>
      <c r="M4097" s="18"/>
      <c r="N4097" s="18"/>
      <c r="P4097" s="18"/>
      <c r="R4097" s="18"/>
      <c r="S4097" s="18"/>
    </row>
    <row r="4098" spans="5:19" x14ac:dyDescent="0.25">
      <c r="E4098" s="16"/>
      <c r="F4098" s="16"/>
      <c r="G4098" s="17"/>
      <c r="H4098" s="18"/>
      <c r="I4098" s="26"/>
      <c r="J4098" s="19"/>
      <c r="K4098" s="18"/>
      <c r="L4098" s="18"/>
      <c r="M4098" s="18"/>
      <c r="N4098" s="18"/>
      <c r="P4098" s="18"/>
      <c r="R4098" s="18"/>
      <c r="S4098" s="18"/>
    </row>
    <row r="4099" spans="5:19" x14ac:dyDescent="0.25">
      <c r="E4099" s="16"/>
      <c r="F4099" s="16"/>
      <c r="G4099" s="17"/>
      <c r="H4099" s="18"/>
      <c r="I4099" s="26"/>
      <c r="J4099" s="19"/>
      <c r="K4099" s="18"/>
      <c r="L4099" s="18"/>
      <c r="M4099" s="18"/>
      <c r="N4099" s="18"/>
      <c r="P4099" s="18"/>
      <c r="R4099" s="18"/>
      <c r="S4099" s="18"/>
    </row>
    <row r="4100" spans="5:19" x14ac:dyDescent="0.25">
      <c r="E4100" s="16"/>
      <c r="F4100" s="16"/>
      <c r="G4100" s="17"/>
      <c r="H4100" s="18"/>
      <c r="I4100" s="26"/>
      <c r="J4100" s="19"/>
      <c r="K4100" s="18"/>
      <c r="L4100" s="18"/>
      <c r="M4100" s="18"/>
      <c r="N4100" s="18"/>
      <c r="P4100" s="18"/>
      <c r="R4100" s="18"/>
      <c r="S4100" s="18"/>
    </row>
    <row r="4101" spans="5:19" x14ac:dyDescent="0.25">
      <c r="E4101" s="16"/>
      <c r="F4101" s="16"/>
      <c r="G4101" s="17"/>
      <c r="H4101" s="18"/>
      <c r="I4101" s="26"/>
      <c r="J4101" s="19"/>
      <c r="K4101" s="18"/>
      <c r="L4101" s="18"/>
      <c r="M4101" s="18"/>
      <c r="N4101" s="18"/>
      <c r="P4101" s="18"/>
      <c r="R4101" s="18"/>
      <c r="S4101" s="18"/>
    </row>
    <row r="4102" spans="5:19" x14ac:dyDescent="0.25">
      <c r="E4102" s="16"/>
      <c r="F4102" s="16"/>
      <c r="G4102" s="17"/>
      <c r="H4102" s="18"/>
      <c r="I4102" s="26"/>
      <c r="J4102" s="19"/>
      <c r="K4102" s="18"/>
      <c r="L4102" s="18"/>
      <c r="M4102" s="18"/>
      <c r="N4102" s="18"/>
      <c r="P4102" s="18"/>
      <c r="R4102" s="18"/>
      <c r="S4102" s="18"/>
    </row>
    <row r="4103" spans="5:19" x14ac:dyDescent="0.25">
      <c r="E4103" s="16"/>
      <c r="F4103" s="16"/>
      <c r="G4103" s="17"/>
      <c r="H4103" s="18"/>
      <c r="I4103" s="26"/>
      <c r="J4103" s="19"/>
      <c r="K4103" s="18"/>
      <c r="L4103" s="18"/>
      <c r="M4103" s="18"/>
      <c r="N4103" s="18"/>
      <c r="P4103" s="18"/>
      <c r="R4103" s="18"/>
      <c r="S4103" s="18"/>
    </row>
    <row r="4104" spans="5:19" x14ac:dyDescent="0.25">
      <c r="E4104" s="16"/>
      <c r="F4104" s="16"/>
      <c r="G4104" s="17"/>
      <c r="H4104" s="18"/>
      <c r="I4104" s="26"/>
      <c r="J4104" s="19"/>
      <c r="K4104" s="18"/>
      <c r="L4104" s="18"/>
      <c r="M4104" s="18"/>
      <c r="N4104" s="18"/>
      <c r="P4104" s="18"/>
      <c r="R4104" s="18"/>
      <c r="S4104" s="18"/>
    </row>
    <row r="4105" spans="5:19" x14ac:dyDescent="0.25">
      <c r="E4105" s="16"/>
      <c r="F4105" s="16"/>
      <c r="G4105" s="17"/>
      <c r="H4105" s="18"/>
      <c r="I4105" s="26"/>
      <c r="J4105" s="19"/>
      <c r="K4105" s="18"/>
      <c r="L4105" s="18"/>
      <c r="M4105" s="18"/>
      <c r="N4105" s="18"/>
      <c r="P4105" s="18"/>
      <c r="R4105" s="18"/>
      <c r="S4105" s="18"/>
    </row>
    <row r="4106" spans="5:19" x14ac:dyDescent="0.25">
      <c r="E4106" s="16"/>
      <c r="F4106" s="16"/>
      <c r="G4106" s="17"/>
      <c r="H4106" s="18"/>
      <c r="I4106" s="26"/>
      <c r="J4106" s="19"/>
      <c r="K4106" s="18"/>
      <c r="L4106" s="18"/>
      <c r="M4106" s="18"/>
      <c r="N4106" s="18"/>
      <c r="P4106" s="18"/>
      <c r="Q4106" s="18"/>
      <c r="R4106" s="18"/>
      <c r="S4106" s="18"/>
    </row>
    <row r="4107" spans="5:19" x14ac:dyDescent="0.25">
      <c r="E4107" s="16"/>
      <c r="F4107" s="16"/>
      <c r="G4107" s="17"/>
      <c r="H4107" s="18"/>
      <c r="I4107" s="26"/>
      <c r="J4107" s="19"/>
      <c r="K4107" s="18"/>
      <c r="L4107" s="18"/>
      <c r="M4107" s="18"/>
      <c r="N4107" s="18"/>
      <c r="P4107" s="18"/>
      <c r="R4107" s="18"/>
      <c r="S4107" s="18"/>
    </row>
    <row r="4108" spans="5:19" x14ac:dyDescent="0.25">
      <c r="E4108" s="16"/>
      <c r="F4108" s="16"/>
      <c r="G4108" s="17"/>
      <c r="H4108" s="18"/>
      <c r="I4108" s="26"/>
      <c r="J4108" s="19"/>
      <c r="K4108" s="18"/>
      <c r="L4108" s="18"/>
      <c r="M4108" s="18"/>
      <c r="N4108" s="18"/>
      <c r="P4108" s="18"/>
      <c r="R4108" s="18"/>
      <c r="S4108" s="18"/>
    </row>
    <row r="4109" spans="5:19" x14ac:dyDescent="0.25">
      <c r="E4109" s="16"/>
      <c r="F4109" s="16"/>
      <c r="G4109" s="17"/>
      <c r="H4109" s="18"/>
      <c r="I4109" s="26"/>
      <c r="J4109" s="19"/>
      <c r="K4109" s="18"/>
      <c r="L4109" s="18"/>
      <c r="M4109" s="18"/>
      <c r="N4109" s="18"/>
      <c r="P4109" s="18"/>
      <c r="R4109" s="18"/>
      <c r="S4109" s="18"/>
    </row>
    <row r="4110" spans="5:19" x14ac:dyDescent="0.25">
      <c r="E4110" s="16"/>
      <c r="F4110" s="16"/>
      <c r="G4110" s="17"/>
      <c r="H4110" s="18"/>
      <c r="I4110" s="26"/>
      <c r="J4110" s="19"/>
      <c r="K4110" s="18"/>
      <c r="L4110" s="18"/>
      <c r="M4110" s="18"/>
      <c r="N4110" s="18"/>
      <c r="P4110" s="18"/>
      <c r="R4110" s="18"/>
      <c r="S4110" s="18"/>
    </row>
    <row r="4111" spans="5:19" x14ac:dyDescent="0.25">
      <c r="E4111" s="16"/>
      <c r="F4111" s="16"/>
      <c r="G4111" s="17"/>
      <c r="H4111" s="18"/>
      <c r="I4111" s="26"/>
      <c r="J4111" s="19"/>
      <c r="K4111" s="18"/>
      <c r="L4111" s="18"/>
      <c r="M4111" s="18"/>
      <c r="N4111" s="18"/>
      <c r="P4111" s="18"/>
      <c r="R4111" s="18"/>
      <c r="S4111" s="18"/>
    </row>
    <row r="4112" spans="5:19" x14ac:dyDescent="0.25">
      <c r="E4112" s="16"/>
      <c r="F4112" s="16"/>
      <c r="G4112" s="17"/>
      <c r="H4112" s="18"/>
      <c r="I4112" s="26"/>
      <c r="J4112" s="19"/>
      <c r="K4112" s="18"/>
      <c r="L4112" s="18"/>
      <c r="M4112" s="18"/>
      <c r="N4112" s="18"/>
      <c r="P4112" s="18"/>
      <c r="R4112" s="18"/>
      <c r="S4112" s="18"/>
    </row>
    <row r="4113" spans="5:19" x14ac:dyDescent="0.25">
      <c r="E4113" s="16"/>
      <c r="F4113" s="16"/>
      <c r="G4113" s="17"/>
      <c r="H4113" s="18"/>
      <c r="I4113" s="26"/>
      <c r="J4113" s="19"/>
      <c r="K4113" s="18"/>
      <c r="L4113" s="18"/>
      <c r="M4113" s="18"/>
      <c r="N4113" s="18"/>
      <c r="P4113" s="18"/>
      <c r="R4113" s="18"/>
      <c r="S4113" s="18"/>
    </row>
    <row r="4114" spans="5:19" x14ac:dyDescent="0.25">
      <c r="E4114" s="16"/>
      <c r="F4114" s="16"/>
      <c r="G4114" s="17"/>
      <c r="H4114" s="18"/>
      <c r="I4114" s="26"/>
      <c r="J4114" s="19"/>
      <c r="K4114" s="18"/>
      <c r="L4114" s="18"/>
      <c r="M4114" s="18"/>
      <c r="N4114" s="18"/>
      <c r="P4114" s="18"/>
      <c r="R4114" s="18"/>
      <c r="S4114" s="18"/>
    </row>
    <row r="4115" spans="5:19" x14ac:dyDescent="0.25">
      <c r="E4115" s="16"/>
      <c r="F4115" s="16"/>
      <c r="G4115" s="17"/>
      <c r="H4115" s="18"/>
      <c r="I4115" s="26"/>
      <c r="J4115" s="19"/>
      <c r="K4115" s="18"/>
      <c r="L4115" s="18"/>
      <c r="M4115" s="18"/>
      <c r="N4115" s="18"/>
      <c r="P4115" s="18"/>
      <c r="R4115" s="18"/>
      <c r="S4115" s="18"/>
    </row>
    <row r="4116" spans="5:19" x14ac:dyDescent="0.25">
      <c r="E4116" s="16"/>
      <c r="F4116" s="16"/>
      <c r="G4116" s="17"/>
      <c r="H4116" s="18"/>
      <c r="I4116" s="26"/>
      <c r="J4116" s="19"/>
      <c r="K4116" s="18"/>
      <c r="L4116" s="18"/>
      <c r="M4116" s="18"/>
      <c r="N4116" s="18"/>
      <c r="P4116" s="18"/>
      <c r="R4116" s="18"/>
      <c r="S4116" s="18"/>
    </row>
    <row r="4117" spans="5:19" x14ac:dyDescent="0.25">
      <c r="E4117" s="16"/>
      <c r="F4117" s="16"/>
      <c r="G4117" s="17"/>
      <c r="H4117" s="18"/>
      <c r="I4117" s="26"/>
      <c r="J4117" s="19"/>
      <c r="K4117" s="18"/>
      <c r="L4117" s="18"/>
      <c r="M4117" s="18"/>
      <c r="N4117" s="18"/>
      <c r="P4117" s="18"/>
      <c r="R4117" s="18"/>
      <c r="S4117" s="18"/>
    </row>
    <row r="4118" spans="5:19" x14ac:dyDescent="0.25">
      <c r="E4118" s="16"/>
      <c r="F4118" s="16"/>
      <c r="G4118" s="17"/>
      <c r="H4118" s="18"/>
      <c r="I4118" s="26"/>
      <c r="J4118" s="19"/>
      <c r="K4118" s="18"/>
      <c r="L4118" s="18"/>
      <c r="M4118" s="18"/>
      <c r="N4118" s="18"/>
      <c r="S4118" s="18"/>
    </row>
    <row r="4119" spans="5:19" x14ac:dyDescent="0.25">
      <c r="E4119" s="16"/>
      <c r="F4119" s="16"/>
      <c r="G4119" s="17"/>
      <c r="H4119" s="18"/>
      <c r="I4119" s="26"/>
      <c r="J4119" s="19"/>
      <c r="K4119" s="18"/>
      <c r="L4119" s="18"/>
      <c r="M4119" s="18"/>
      <c r="N4119" s="18"/>
      <c r="S4119" s="18"/>
    </row>
    <row r="4120" spans="5:19" x14ac:dyDescent="0.25">
      <c r="E4120" s="16"/>
      <c r="F4120" s="16"/>
      <c r="G4120" s="17"/>
      <c r="H4120" s="18"/>
      <c r="I4120" s="26"/>
      <c r="J4120" s="19"/>
      <c r="K4120" s="18"/>
      <c r="L4120" s="18"/>
      <c r="M4120" s="18"/>
      <c r="N4120" s="18"/>
      <c r="S4120" s="18"/>
    </row>
    <row r="4121" spans="5:19" x14ac:dyDescent="0.25">
      <c r="E4121" s="16"/>
      <c r="F4121" s="16"/>
      <c r="G4121" s="17"/>
      <c r="H4121" s="18"/>
      <c r="I4121" s="26"/>
      <c r="J4121" s="19"/>
      <c r="K4121" s="18"/>
      <c r="L4121" s="18"/>
      <c r="M4121" s="18"/>
      <c r="N4121" s="18"/>
      <c r="S4121" s="18"/>
    </row>
    <row r="4122" spans="5:19" x14ac:dyDescent="0.25">
      <c r="E4122" s="16"/>
      <c r="F4122" s="16"/>
      <c r="G4122" s="17"/>
      <c r="H4122" s="18"/>
      <c r="I4122" s="26"/>
      <c r="J4122" s="19"/>
      <c r="K4122" s="18"/>
      <c r="L4122" s="18"/>
      <c r="M4122" s="18"/>
      <c r="N4122" s="18"/>
      <c r="S4122" s="18"/>
    </row>
    <row r="4123" spans="5:19" x14ac:dyDescent="0.25">
      <c r="E4123" s="16"/>
      <c r="F4123" s="16"/>
      <c r="G4123" s="17"/>
      <c r="H4123" s="18"/>
      <c r="I4123" s="26"/>
      <c r="J4123" s="19"/>
      <c r="K4123" s="18"/>
      <c r="L4123" s="18"/>
      <c r="M4123" s="18"/>
      <c r="N4123" s="18"/>
      <c r="S4123" s="18"/>
    </row>
    <row r="4124" spans="5:19" x14ac:dyDescent="0.25">
      <c r="E4124" s="16"/>
      <c r="F4124" s="16"/>
      <c r="G4124" s="17"/>
      <c r="H4124" s="18"/>
      <c r="I4124" s="26"/>
      <c r="J4124" s="19"/>
      <c r="K4124" s="18"/>
      <c r="L4124" s="18"/>
      <c r="M4124" s="18"/>
      <c r="N4124" s="18"/>
      <c r="S4124" s="18"/>
    </row>
    <row r="4125" spans="5:19" x14ac:dyDescent="0.25">
      <c r="E4125" s="16"/>
      <c r="F4125" s="16"/>
      <c r="G4125" s="17"/>
      <c r="H4125" s="18"/>
      <c r="I4125" s="26"/>
      <c r="J4125" s="19"/>
      <c r="K4125" s="18"/>
      <c r="L4125" s="18"/>
      <c r="M4125" s="18"/>
      <c r="N4125" s="18"/>
      <c r="S4125" s="18"/>
    </row>
    <row r="4126" spans="5:19" x14ac:dyDescent="0.25">
      <c r="E4126" s="16"/>
      <c r="F4126" s="16"/>
      <c r="G4126" s="17"/>
      <c r="H4126" s="18"/>
      <c r="I4126" s="26"/>
      <c r="J4126" s="19"/>
      <c r="K4126" s="18"/>
      <c r="L4126" s="18"/>
      <c r="M4126" s="18"/>
      <c r="N4126" s="18"/>
      <c r="S4126" s="18"/>
    </row>
    <row r="4127" spans="5:19" x14ac:dyDescent="0.25">
      <c r="E4127" s="16"/>
      <c r="F4127" s="16"/>
      <c r="G4127" s="17"/>
      <c r="H4127" s="18"/>
      <c r="I4127" s="26"/>
      <c r="J4127" s="19"/>
      <c r="K4127" s="18"/>
      <c r="L4127" s="18"/>
      <c r="M4127" s="18"/>
      <c r="N4127" s="18"/>
      <c r="S4127" s="18"/>
    </row>
    <row r="4128" spans="5:19" x14ac:dyDescent="0.25">
      <c r="E4128" s="16"/>
      <c r="F4128" s="16"/>
      <c r="G4128" s="17"/>
      <c r="H4128" s="18"/>
      <c r="I4128" s="26"/>
      <c r="J4128" s="19"/>
      <c r="K4128" s="18"/>
      <c r="L4128" s="18"/>
      <c r="M4128" s="18"/>
      <c r="N4128" s="18"/>
      <c r="S4128" s="18"/>
    </row>
    <row r="4129" spans="5:19" x14ac:dyDescent="0.25">
      <c r="E4129" s="16"/>
      <c r="F4129" s="16"/>
      <c r="G4129" s="17"/>
      <c r="H4129" s="18"/>
      <c r="I4129" s="26"/>
      <c r="J4129" s="19"/>
      <c r="K4129" s="18"/>
      <c r="L4129" s="18"/>
      <c r="M4129" s="18"/>
      <c r="N4129" s="18"/>
      <c r="S4129" s="18"/>
    </row>
    <row r="4130" spans="5:19" x14ac:dyDescent="0.25">
      <c r="E4130" s="16"/>
      <c r="F4130" s="16"/>
      <c r="G4130" s="17"/>
      <c r="H4130" s="18"/>
      <c r="I4130" s="26"/>
      <c r="J4130" s="19"/>
      <c r="K4130" s="18"/>
      <c r="L4130" s="18"/>
      <c r="M4130" s="18"/>
      <c r="N4130" s="18"/>
      <c r="S4130" s="18"/>
    </row>
    <row r="4131" spans="5:19" x14ac:dyDescent="0.25">
      <c r="E4131" s="16"/>
      <c r="F4131" s="16"/>
      <c r="G4131" s="17"/>
      <c r="H4131" s="18"/>
      <c r="I4131" s="26"/>
      <c r="J4131" s="19"/>
      <c r="K4131" s="18"/>
      <c r="L4131" s="18"/>
      <c r="M4131" s="18"/>
      <c r="N4131" s="18"/>
      <c r="S4131" s="18"/>
    </row>
    <row r="4132" spans="5:19" x14ac:dyDescent="0.25">
      <c r="E4132" s="16"/>
      <c r="F4132" s="16"/>
      <c r="G4132" s="17"/>
      <c r="H4132" s="18"/>
      <c r="I4132" s="26"/>
      <c r="J4132" s="19"/>
      <c r="K4132" s="18"/>
      <c r="L4132" s="18"/>
      <c r="M4132" s="18"/>
      <c r="N4132" s="18"/>
      <c r="S4132" s="18"/>
    </row>
    <row r="4133" spans="5:19" x14ac:dyDescent="0.25">
      <c r="E4133" s="16"/>
      <c r="F4133" s="16"/>
      <c r="G4133" s="17"/>
      <c r="H4133" s="18"/>
      <c r="I4133" s="26"/>
      <c r="J4133" s="19"/>
      <c r="K4133" s="18"/>
      <c r="L4133" s="18"/>
      <c r="M4133" s="18"/>
      <c r="N4133" s="18"/>
      <c r="S4133" s="18"/>
    </row>
    <row r="4134" spans="5:19" x14ac:dyDescent="0.25">
      <c r="E4134" s="16"/>
      <c r="F4134" s="16"/>
      <c r="G4134" s="17"/>
      <c r="H4134" s="18"/>
      <c r="I4134" s="26"/>
      <c r="J4134" s="19"/>
      <c r="K4134" s="18"/>
      <c r="L4134" s="18"/>
      <c r="M4134" s="18"/>
      <c r="N4134" s="18"/>
      <c r="S4134" s="18"/>
    </row>
    <row r="4135" spans="5:19" x14ac:dyDescent="0.25">
      <c r="E4135" s="16"/>
      <c r="F4135" s="16"/>
      <c r="G4135" s="17"/>
      <c r="H4135" s="18"/>
      <c r="I4135" s="26"/>
      <c r="J4135" s="19"/>
      <c r="K4135" s="18"/>
      <c r="L4135" s="18"/>
      <c r="M4135" s="18"/>
      <c r="N4135" s="18"/>
      <c r="S4135" s="18"/>
    </row>
    <row r="4136" spans="5:19" x14ac:dyDescent="0.25">
      <c r="E4136" s="16"/>
      <c r="F4136" s="16"/>
      <c r="G4136" s="17"/>
      <c r="H4136" s="18"/>
      <c r="I4136" s="26"/>
      <c r="J4136" s="19"/>
      <c r="K4136" s="18"/>
      <c r="L4136" s="18"/>
      <c r="M4136" s="18"/>
      <c r="N4136" s="18"/>
      <c r="S4136" s="18"/>
    </row>
    <row r="4137" spans="5:19" x14ac:dyDescent="0.25">
      <c r="E4137" s="16"/>
      <c r="F4137" s="16"/>
      <c r="G4137" s="17"/>
      <c r="H4137" s="18"/>
      <c r="I4137" s="26"/>
      <c r="J4137" s="19"/>
      <c r="K4137" s="18"/>
      <c r="L4137" s="18"/>
      <c r="M4137" s="18"/>
      <c r="N4137" s="18"/>
      <c r="S4137" s="18"/>
    </row>
    <row r="4138" spans="5:19" x14ac:dyDescent="0.25">
      <c r="E4138" s="16"/>
      <c r="F4138" s="16"/>
      <c r="G4138" s="17"/>
      <c r="H4138" s="18"/>
      <c r="I4138" s="26"/>
      <c r="J4138" s="19"/>
      <c r="K4138" s="18"/>
      <c r="L4138" s="18"/>
      <c r="M4138" s="18"/>
      <c r="N4138" s="18"/>
      <c r="S4138" s="18"/>
    </row>
    <row r="4139" spans="5:19" x14ac:dyDescent="0.25">
      <c r="E4139" s="16"/>
      <c r="F4139" s="16"/>
      <c r="G4139" s="17"/>
      <c r="H4139" s="18"/>
      <c r="I4139" s="26"/>
      <c r="J4139" s="19"/>
      <c r="K4139" s="18"/>
      <c r="L4139" s="18"/>
      <c r="M4139" s="18"/>
      <c r="N4139" s="18"/>
      <c r="S4139" s="18"/>
    </row>
    <row r="4140" spans="5:19" x14ac:dyDescent="0.25">
      <c r="E4140" s="16"/>
      <c r="F4140" s="16"/>
      <c r="G4140" s="17"/>
      <c r="H4140" s="18"/>
      <c r="I4140" s="26"/>
      <c r="J4140" s="19"/>
      <c r="K4140" s="18"/>
      <c r="L4140" s="18"/>
      <c r="M4140" s="18"/>
      <c r="N4140" s="18"/>
      <c r="S4140" s="18"/>
    </row>
    <row r="4141" spans="5:19" x14ac:dyDescent="0.25">
      <c r="E4141" s="16"/>
      <c r="F4141" s="16"/>
      <c r="G4141" s="17"/>
      <c r="H4141" s="18"/>
      <c r="I4141" s="26"/>
      <c r="J4141" s="19"/>
      <c r="K4141" s="18"/>
      <c r="L4141" s="18"/>
      <c r="M4141" s="18"/>
      <c r="N4141" s="18"/>
      <c r="S4141" s="18"/>
    </row>
    <row r="4142" spans="5:19" x14ac:dyDescent="0.25">
      <c r="E4142" s="16"/>
      <c r="F4142" s="16"/>
      <c r="G4142" s="17"/>
      <c r="H4142" s="18"/>
      <c r="I4142" s="26"/>
      <c r="J4142" s="19"/>
      <c r="K4142" s="18"/>
      <c r="L4142" s="18"/>
      <c r="M4142" s="18"/>
      <c r="N4142" s="18"/>
      <c r="S4142" s="18"/>
    </row>
    <row r="4143" spans="5:19" x14ac:dyDescent="0.25">
      <c r="E4143" s="16"/>
      <c r="F4143" s="16"/>
      <c r="G4143" s="17"/>
      <c r="H4143" s="18"/>
      <c r="I4143" s="26"/>
      <c r="J4143" s="19"/>
      <c r="K4143" s="18"/>
      <c r="L4143" s="18"/>
      <c r="M4143" s="18"/>
      <c r="N4143" s="18"/>
      <c r="S4143" s="18"/>
    </row>
    <row r="4144" spans="5:19" x14ac:dyDescent="0.25">
      <c r="E4144" s="16"/>
      <c r="F4144" s="16"/>
      <c r="G4144" s="17"/>
      <c r="H4144" s="18"/>
      <c r="I4144" s="26"/>
      <c r="J4144" s="19"/>
      <c r="K4144" s="18"/>
      <c r="L4144" s="18"/>
      <c r="M4144" s="18"/>
      <c r="N4144" s="18"/>
      <c r="S4144" s="18"/>
    </row>
    <row r="4145" spans="5:19" x14ac:dyDescent="0.25">
      <c r="E4145" s="16"/>
      <c r="F4145" s="16"/>
      <c r="G4145" s="17"/>
      <c r="H4145" s="18"/>
      <c r="I4145" s="26"/>
      <c r="J4145" s="19"/>
      <c r="K4145" s="18"/>
      <c r="L4145" s="18"/>
      <c r="M4145" s="18"/>
      <c r="N4145" s="18"/>
      <c r="S4145" s="18"/>
    </row>
    <row r="4146" spans="5:19" x14ac:dyDescent="0.25">
      <c r="E4146" s="16"/>
      <c r="F4146" s="16"/>
      <c r="G4146" s="17"/>
      <c r="H4146" s="18"/>
      <c r="I4146" s="26"/>
      <c r="J4146" s="19"/>
      <c r="K4146" s="18"/>
      <c r="L4146" s="18"/>
      <c r="M4146" s="18"/>
      <c r="N4146" s="18"/>
      <c r="S4146" s="18"/>
    </row>
    <row r="4147" spans="5:19" x14ac:dyDescent="0.25">
      <c r="E4147" s="16"/>
      <c r="F4147" s="16"/>
      <c r="G4147" s="17"/>
      <c r="H4147" s="18"/>
      <c r="I4147" s="26"/>
      <c r="J4147" s="19"/>
      <c r="K4147" s="18"/>
      <c r="L4147" s="18"/>
      <c r="M4147" s="18"/>
      <c r="N4147" s="18"/>
      <c r="S4147" s="18"/>
    </row>
    <row r="4148" spans="5:19" x14ac:dyDescent="0.25">
      <c r="E4148" s="16"/>
      <c r="F4148" s="16"/>
      <c r="G4148" s="17"/>
      <c r="H4148" s="18"/>
      <c r="I4148" s="26"/>
      <c r="J4148" s="19"/>
      <c r="K4148" s="18"/>
      <c r="L4148" s="18"/>
      <c r="M4148" s="18"/>
      <c r="N4148" s="18"/>
      <c r="S4148" s="18"/>
    </row>
    <row r="4149" spans="5:19" x14ac:dyDescent="0.25">
      <c r="E4149" s="16"/>
      <c r="F4149" s="16"/>
      <c r="G4149" s="17"/>
      <c r="H4149" s="18"/>
      <c r="I4149" s="26"/>
      <c r="J4149" s="19"/>
      <c r="K4149" s="18"/>
      <c r="L4149" s="18"/>
      <c r="M4149" s="18"/>
      <c r="N4149" s="18"/>
      <c r="S4149" s="18"/>
    </row>
    <row r="4150" spans="5:19" x14ac:dyDescent="0.25">
      <c r="E4150" s="16"/>
      <c r="F4150" s="16"/>
      <c r="G4150" s="17"/>
      <c r="H4150" s="18"/>
      <c r="I4150" s="26"/>
      <c r="J4150" s="19"/>
      <c r="K4150" s="18"/>
      <c r="L4150" s="18"/>
      <c r="M4150" s="18"/>
      <c r="N4150" s="18"/>
      <c r="S4150" s="18"/>
    </row>
    <row r="4151" spans="5:19" x14ac:dyDescent="0.25">
      <c r="E4151" s="16"/>
      <c r="F4151" s="16"/>
      <c r="G4151" s="17"/>
      <c r="H4151" s="18"/>
      <c r="I4151" s="26"/>
      <c r="J4151" s="19"/>
      <c r="K4151" s="18"/>
      <c r="L4151" s="18"/>
      <c r="M4151" s="18"/>
      <c r="N4151" s="18"/>
      <c r="S4151" s="18"/>
    </row>
    <row r="4152" spans="5:19" x14ac:dyDescent="0.25">
      <c r="E4152" s="16"/>
      <c r="F4152" s="16"/>
      <c r="G4152" s="17"/>
      <c r="H4152" s="18"/>
      <c r="I4152" s="26"/>
      <c r="J4152" s="19"/>
      <c r="K4152" s="18"/>
      <c r="L4152" s="18"/>
      <c r="M4152" s="18"/>
      <c r="N4152" s="18"/>
      <c r="S4152" s="18"/>
    </row>
    <row r="4153" spans="5:19" x14ac:dyDescent="0.25">
      <c r="E4153" s="16"/>
      <c r="F4153" s="16"/>
      <c r="G4153" s="17"/>
      <c r="H4153" s="18"/>
      <c r="I4153" s="26"/>
      <c r="J4153" s="19"/>
      <c r="K4153" s="18"/>
      <c r="L4153" s="18"/>
      <c r="M4153" s="18"/>
      <c r="N4153" s="18"/>
      <c r="S4153" s="18"/>
    </row>
    <row r="4154" spans="5:19" x14ac:dyDescent="0.25">
      <c r="E4154" s="16"/>
      <c r="F4154" s="16"/>
      <c r="G4154" s="17"/>
      <c r="H4154" s="18"/>
      <c r="I4154" s="26"/>
      <c r="J4154" s="19"/>
      <c r="K4154" s="18"/>
      <c r="L4154" s="18"/>
      <c r="M4154" s="18"/>
      <c r="N4154" s="18"/>
      <c r="S4154" s="18"/>
    </row>
    <row r="4155" spans="5:19" x14ac:dyDescent="0.25">
      <c r="E4155" s="16"/>
      <c r="F4155" s="16"/>
      <c r="G4155" s="17"/>
      <c r="H4155" s="18"/>
      <c r="I4155" s="26"/>
      <c r="J4155" s="19"/>
      <c r="K4155" s="18"/>
      <c r="L4155" s="18"/>
      <c r="M4155" s="18"/>
      <c r="N4155" s="18"/>
      <c r="S4155" s="18"/>
    </row>
    <row r="4156" spans="5:19" x14ac:dyDescent="0.25">
      <c r="E4156" s="16"/>
      <c r="F4156" s="16"/>
      <c r="G4156" s="17"/>
      <c r="H4156" s="18"/>
      <c r="I4156" s="26"/>
      <c r="J4156" s="19"/>
      <c r="K4156" s="18"/>
      <c r="L4156" s="18"/>
      <c r="M4156" s="18"/>
      <c r="N4156" s="18"/>
      <c r="S4156" s="18"/>
    </row>
    <row r="4157" spans="5:19" x14ac:dyDescent="0.25">
      <c r="E4157" s="16"/>
      <c r="F4157" s="16"/>
      <c r="G4157" s="17"/>
      <c r="H4157" s="18"/>
      <c r="I4157" s="26"/>
      <c r="J4157" s="19"/>
      <c r="K4157" s="18"/>
      <c r="L4157" s="18"/>
      <c r="M4157" s="18"/>
      <c r="N4157" s="18"/>
      <c r="S4157" s="18"/>
    </row>
    <row r="4158" spans="5:19" x14ac:dyDescent="0.25">
      <c r="E4158" s="16"/>
      <c r="F4158" s="16"/>
      <c r="G4158" s="17"/>
      <c r="H4158" s="18"/>
      <c r="I4158" s="26"/>
      <c r="J4158" s="19"/>
      <c r="K4158" s="18"/>
      <c r="L4158" s="18"/>
      <c r="M4158" s="18"/>
      <c r="N4158" s="18"/>
      <c r="S4158" s="18"/>
    </row>
    <row r="4159" spans="5:19" x14ac:dyDescent="0.25">
      <c r="E4159" s="16"/>
      <c r="F4159" s="16"/>
      <c r="G4159" s="17"/>
      <c r="H4159" s="18"/>
      <c r="I4159" s="26"/>
      <c r="J4159" s="19"/>
      <c r="K4159" s="18"/>
      <c r="L4159" s="18"/>
      <c r="M4159" s="18"/>
      <c r="N4159" s="18"/>
      <c r="S4159" s="18"/>
    </row>
    <row r="4160" spans="5:19" x14ac:dyDescent="0.25">
      <c r="E4160" s="16"/>
      <c r="F4160" s="16"/>
      <c r="G4160" s="17"/>
      <c r="H4160" s="18"/>
      <c r="I4160" s="26"/>
      <c r="J4160" s="19"/>
      <c r="K4160" s="18"/>
      <c r="L4160" s="18"/>
      <c r="M4160" s="18"/>
      <c r="N4160" s="18"/>
      <c r="S4160" s="18"/>
    </row>
    <row r="4161" spans="5:19" x14ac:dyDescent="0.25">
      <c r="E4161" s="16"/>
      <c r="F4161" s="16"/>
      <c r="G4161" s="17"/>
      <c r="H4161" s="18"/>
      <c r="I4161" s="26"/>
      <c r="J4161" s="19"/>
      <c r="K4161" s="18"/>
      <c r="L4161" s="18"/>
      <c r="M4161" s="18"/>
      <c r="N4161" s="18"/>
      <c r="S4161" s="18"/>
    </row>
    <row r="4162" spans="5:19" x14ac:dyDescent="0.25">
      <c r="E4162" s="16"/>
      <c r="F4162" s="16"/>
      <c r="G4162" s="17"/>
      <c r="H4162" s="18"/>
      <c r="I4162" s="26"/>
      <c r="J4162" s="19"/>
      <c r="K4162" s="18"/>
      <c r="L4162" s="18"/>
      <c r="M4162" s="18"/>
      <c r="N4162" s="18"/>
      <c r="S4162" s="18"/>
    </row>
    <row r="4163" spans="5:19" x14ac:dyDescent="0.25">
      <c r="E4163" s="16"/>
      <c r="F4163" s="16"/>
      <c r="G4163" s="17"/>
      <c r="H4163" s="18"/>
      <c r="I4163" s="26"/>
      <c r="J4163" s="19"/>
      <c r="K4163" s="18"/>
      <c r="L4163" s="18"/>
      <c r="M4163" s="18"/>
      <c r="N4163" s="18"/>
      <c r="S4163" s="18"/>
    </row>
    <row r="4164" spans="5:19" x14ac:dyDescent="0.25">
      <c r="E4164" s="16"/>
      <c r="F4164" s="16"/>
      <c r="G4164" s="17"/>
      <c r="H4164" s="18"/>
      <c r="I4164" s="26"/>
      <c r="J4164" s="19"/>
      <c r="K4164" s="18"/>
      <c r="L4164" s="18"/>
      <c r="M4164" s="18"/>
      <c r="N4164" s="18"/>
      <c r="S4164" s="18"/>
    </row>
    <row r="4165" spans="5:19" x14ac:dyDescent="0.25">
      <c r="E4165" s="16"/>
      <c r="F4165" s="16"/>
      <c r="G4165" s="17"/>
      <c r="H4165" s="18"/>
      <c r="I4165" s="26"/>
      <c r="J4165" s="19"/>
      <c r="K4165" s="18"/>
      <c r="L4165" s="18"/>
      <c r="M4165" s="18"/>
      <c r="N4165" s="18"/>
      <c r="S4165" s="18"/>
    </row>
    <row r="4166" spans="5:19" x14ac:dyDescent="0.25">
      <c r="E4166" s="16"/>
      <c r="F4166" s="16"/>
      <c r="G4166" s="17"/>
      <c r="H4166" s="18"/>
      <c r="I4166" s="26"/>
      <c r="J4166" s="19"/>
      <c r="K4166" s="18"/>
      <c r="L4166" s="18"/>
      <c r="M4166" s="18"/>
      <c r="N4166" s="18"/>
      <c r="S4166" s="18"/>
    </row>
    <row r="4167" spans="5:19" x14ac:dyDescent="0.25">
      <c r="E4167" s="16"/>
      <c r="F4167" s="16"/>
      <c r="G4167" s="17"/>
      <c r="H4167" s="18"/>
      <c r="I4167" s="26"/>
      <c r="J4167" s="19"/>
      <c r="K4167" s="18"/>
      <c r="L4167" s="18"/>
      <c r="M4167" s="18"/>
      <c r="N4167" s="18"/>
      <c r="S4167" s="18"/>
    </row>
    <row r="4168" spans="5:19" x14ac:dyDescent="0.25">
      <c r="E4168" s="16"/>
      <c r="F4168" s="16"/>
      <c r="G4168" s="17"/>
      <c r="H4168" s="18"/>
      <c r="I4168" s="26"/>
      <c r="J4168" s="19"/>
      <c r="K4168" s="18"/>
      <c r="L4168" s="18"/>
      <c r="M4168" s="18"/>
      <c r="N4168" s="18"/>
      <c r="S4168" s="18"/>
    </row>
    <row r="4169" spans="5:19" x14ac:dyDescent="0.25">
      <c r="E4169" s="16"/>
      <c r="F4169" s="16"/>
      <c r="G4169" s="17"/>
      <c r="H4169" s="18"/>
      <c r="I4169" s="26"/>
      <c r="J4169" s="19"/>
      <c r="K4169" s="18"/>
      <c r="L4169" s="18"/>
      <c r="M4169" s="18"/>
      <c r="N4169" s="18"/>
      <c r="S4169" s="18"/>
    </row>
    <row r="4170" spans="5:19" x14ac:dyDescent="0.25">
      <c r="E4170" s="16"/>
      <c r="F4170" s="16"/>
      <c r="G4170" s="17"/>
      <c r="H4170" s="18"/>
      <c r="I4170" s="26"/>
      <c r="J4170" s="19"/>
      <c r="K4170" s="18"/>
      <c r="L4170" s="18"/>
      <c r="M4170" s="18"/>
      <c r="N4170" s="18"/>
      <c r="S4170" s="18"/>
    </row>
    <row r="4171" spans="5:19" x14ac:dyDescent="0.25">
      <c r="E4171" s="16"/>
      <c r="F4171" s="16"/>
      <c r="G4171" s="17"/>
      <c r="H4171" s="18"/>
      <c r="I4171" s="26"/>
      <c r="J4171" s="19"/>
      <c r="K4171" s="18"/>
      <c r="L4171" s="18"/>
      <c r="M4171" s="18"/>
      <c r="N4171" s="18"/>
      <c r="S4171" s="18"/>
    </row>
    <row r="4172" spans="5:19" x14ac:dyDescent="0.25">
      <c r="E4172" s="16"/>
      <c r="F4172" s="16"/>
      <c r="G4172" s="17"/>
      <c r="H4172" s="18"/>
      <c r="I4172" s="26"/>
      <c r="J4172" s="19"/>
      <c r="K4172" s="18"/>
      <c r="L4172" s="18"/>
      <c r="M4172" s="18"/>
      <c r="N4172" s="18"/>
      <c r="S4172" s="18"/>
    </row>
    <row r="4173" spans="5:19" x14ac:dyDescent="0.25">
      <c r="E4173" s="16"/>
      <c r="F4173" s="16"/>
      <c r="G4173" s="17"/>
      <c r="H4173" s="18"/>
      <c r="I4173" s="26"/>
      <c r="J4173" s="19"/>
      <c r="K4173" s="18"/>
      <c r="L4173" s="18"/>
      <c r="M4173" s="18"/>
      <c r="N4173" s="18"/>
      <c r="S4173" s="18"/>
    </row>
    <row r="4174" spans="5:19" x14ac:dyDescent="0.25">
      <c r="E4174" s="16"/>
      <c r="F4174" s="16"/>
      <c r="G4174" s="17"/>
      <c r="H4174" s="18"/>
      <c r="I4174" s="26"/>
      <c r="J4174" s="19"/>
      <c r="K4174" s="18"/>
      <c r="L4174" s="18"/>
      <c r="M4174" s="18"/>
      <c r="N4174" s="18"/>
      <c r="S4174" s="18"/>
    </row>
    <row r="4175" spans="5:19" x14ac:dyDescent="0.25">
      <c r="E4175" s="16"/>
      <c r="F4175" s="16"/>
      <c r="G4175" s="17"/>
      <c r="H4175" s="18"/>
      <c r="I4175" s="26"/>
      <c r="J4175" s="19"/>
      <c r="K4175" s="18"/>
      <c r="L4175" s="18"/>
      <c r="M4175" s="18"/>
      <c r="N4175" s="18"/>
      <c r="S4175" s="18"/>
    </row>
    <row r="4176" spans="5:19" x14ac:dyDescent="0.25">
      <c r="E4176" s="16"/>
      <c r="F4176" s="16"/>
      <c r="G4176" s="17"/>
      <c r="H4176" s="18"/>
      <c r="I4176" s="26"/>
      <c r="J4176" s="19"/>
      <c r="K4176" s="18"/>
      <c r="L4176" s="18"/>
      <c r="M4176" s="18"/>
      <c r="N4176" s="18"/>
      <c r="S4176" s="18"/>
    </row>
    <row r="4177" spans="5:19" x14ac:dyDescent="0.25">
      <c r="E4177" s="16"/>
      <c r="F4177" s="16"/>
      <c r="G4177" s="17"/>
      <c r="H4177" s="18"/>
      <c r="I4177" s="26"/>
      <c r="J4177" s="19"/>
      <c r="K4177" s="18"/>
      <c r="L4177" s="18"/>
      <c r="M4177" s="18"/>
      <c r="N4177" s="18"/>
      <c r="S4177" s="18"/>
    </row>
    <row r="4178" spans="5:19" x14ac:dyDescent="0.25">
      <c r="E4178" s="16"/>
      <c r="F4178" s="16"/>
      <c r="G4178" s="17"/>
      <c r="H4178" s="18"/>
      <c r="I4178" s="26"/>
      <c r="J4178" s="19"/>
      <c r="K4178" s="18"/>
      <c r="L4178" s="18"/>
      <c r="M4178" s="18"/>
      <c r="N4178" s="18"/>
      <c r="S4178" s="18"/>
    </row>
    <row r="4179" spans="5:19" x14ac:dyDescent="0.25">
      <c r="E4179" s="16"/>
      <c r="F4179" s="16"/>
      <c r="G4179" s="17"/>
      <c r="H4179" s="18"/>
      <c r="I4179" s="26"/>
      <c r="J4179" s="19"/>
      <c r="K4179" s="18"/>
      <c r="L4179" s="18"/>
      <c r="M4179" s="18"/>
      <c r="N4179" s="18"/>
      <c r="S4179" s="18"/>
    </row>
    <row r="4180" spans="5:19" x14ac:dyDescent="0.25">
      <c r="E4180" s="16"/>
      <c r="F4180" s="16"/>
      <c r="G4180" s="17"/>
      <c r="H4180" s="18"/>
      <c r="I4180" s="26"/>
      <c r="J4180" s="19"/>
      <c r="K4180" s="18"/>
      <c r="L4180" s="18"/>
      <c r="M4180" s="18"/>
      <c r="N4180" s="18"/>
      <c r="S4180" s="18"/>
    </row>
    <row r="4181" spans="5:19" x14ac:dyDescent="0.25">
      <c r="E4181" s="16"/>
      <c r="F4181" s="16"/>
      <c r="G4181" s="17"/>
      <c r="H4181" s="18"/>
      <c r="I4181" s="26"/>
      <c r="J4181" s="19"/>
      <c r="K4181" s="18"/>
      <c r="L4181" s="18"/>
      <c r="M4181" s="18"/>
      <c r="N4181" s="18"/>
      <c r="S4181" s="18"/>
    </row>
    <row r="4182" spans="5:19" x14ac:dyDescent="0.25">
      <c r="E4182" s="16"/>
      <c r="F4182" s="16"/>
      <c r="G4182" s="17"/>
      <c r="H4182" s="18"/>
      <c r="I4182" s="26"/>
      <c r="J4182" s="19"/>
      <c r="K4182" s="18"/>
      <c r="L4182" s="18"/>
      <c r="M4182" s="18"/>
      <c r="N4182" s="18"/>
      <c r="S4182" s="18"/>
    </row>
    <row r="4183" spans="5:19" x14ac:dyDescent="0.25">
      <c r="E4183" s="16"/>
      <c r="F4183" s="16"/>
      <c r="G4183" s="17"/>
      <c r="H4183" s="18"/>
      <c r="I4183" s="26"/>
      <c r="J4183" s="19"/>
      <c r="K4183" s="18"/>
      <c r="L4183" s="18"/>
      <c r="M4183" s="18"/>
      <c r="N4183" s="18"/>
      <c r="S4183" s="18"/>
    </row>
    <row r="4184" spans="5:19" x14ac:dyDescent="0.25">
      <c r="E4184" s="16"/>
      <c r="F4184" s="16"/>
      <c r="G4184" s="17"/>
      <c r="H4184" s="18"/>
      <c r="I4184" s="26"/>
      <c r="J4184" s="19"/>
      <c r="K4184" s="18"/>
      <c r="L4184" s="18"/>
      <c r="M4184" s="18"/>
      <c r="N4184" s="18"/>
      <c r="S4184" s="18"/>
    </row>
    <row r="4185" spans="5:19" x14ac:dyDescent="0.25">
      <c r="E4185" s="16"/>
      <c r="F4185" s="16"/>
      <c r="G4185" s="17"/>
      <c r="H4185" s="18"/>
      <c r="I4185" s="26"/>
      <c r="J4185" s="19"/>
      <c r="K4185" s="18"/>
      <c r="L4185" s="18"/>
      <c r="M4185" s="18"/>
      <c r="N4185" s="18"/>
      <c r="S4185" s="18"/>
    </row>
    <row r="4186" spans="5:19" x14ac:dyDescent="0.25">
      <c r="E4186" s="16"/>
      <c r="F4186" s="16"/>
      <c r="G4186" s="17"/>
      <c r="H4186" s="18"/>
      <c r="I4186" s="26"/>
      <c r="J4186" s="19"/>
      <c r="K4186" s="18"/>
      <c r="L4186" s="18"/>
      <c r="M4186" s="18"/>
      <c r="N4186" s="18"/>
      <c r="S4186" s="18"/>
    </row>
    <row r="4187" spans="5:19" x14ac:dyDescent="0.25">
      <c r="E4187" s="16"/>
      <c r="F4187" s="16"/>
      <c r="G4187" s="17"/>
      <c r="H4187" s="18"/>
      <c r="I4187" s="26"/>
      <c r="J4187" s="19"/>
      <c r="K4187" s="18"/>
      <c r="L4187" s="18"/>
      <c r="M4187" s="18"/>
      <c r="N4187" s="18"/>
      <c r="S4187" s="18"/>
    </row>
    <row r="4188" spans="5:19" x14ac:dyDescent="0.25">
      <c r="E4188" s="16"/>
      <c r="F4188" s="16"/>
      <c r="G4188" s="17"/>
      <c r="H4188" s="18"/>
      <c r="I4188" s="26"/>
      <c r="J4188" s="19"/>
      <c r="K4188" s="18"/>
      <c r="L4188" s="18"/>
      <c r="M4188" s="18"/>
      <c r="N4188" s="18"/>
      <c r="S4188" s="18"/>
    </row>
    <row r="4189" spans="5:19" x14ac:dyDescent="0.25">
      <c r="E4189" s="16"/>
      <c r="F4189" s="16"/>
      <c r="G4189" s="17"/>
      <c r="H4189" s="18"/>
      <c r="I4189" s="26"/>
      <c r="J4189" s="19"/>
      <c r="K4189" s="18"/>
      <c r="L4189" s="18"/>
      <c r="M4189" s="18"/>
      <c r="N4189" s="18"/>
      <c r="S4189" s="18"/>
    </row>
    <row r="4190" spans="5:19" x14ac:dyDescent="0.25">
      <c r="E4190" s="16"/>
      <c r="F4190" s="16"/>
      <c r="G4190" s="17"/>
      <c r="H4190" s="18"/>
      <c r="I4190" s="26"/>
      <c r="J4190" s="19"/>
      <c r="K4190" s="18"/>
      <c r="L4190" s="18"/>
      <c r="M4190" s="18"/>
      <c r="N4190" s="18"/>
      <c r="S4190" s="18"/>
    </row>
    <row r="4191" spans="5:19" x14ac:dyDescent="0.25">
      <c r="E4191" s="16"/>
      <c r="F4191" s="16"/>
      <c r="G4191" s="17"/>
      <c r="H4191" s="18"/>
      <c r="I4191" s="26"/>
      <c r="J4191" s="19"/>
      <c r="K4191" s="18"/>
      <c r="L4191" s="18"/>
      <c r="M4191" s="18"/>
      <c r="N4191" s="18"/>
      <c r="S4191" s="18"/>
    </row>
    <row r="4192" spans="5:19" x14ac:dyDescent="0.25">
      <c r="E4192" s="16"/>
      <c r="F4192" s="16"/>
      <c r="G4192" s="17"/>
      <c r="H4192" s="18"/>
      <c r="I4192" s="26"/>
      <c r="J4192" s="19"/>
      <c r="K4192" s="18"/>
      <c r="L4192" s="18"/>
      <c r="M4192" s="18"/>
      <c r="N4192" s="18"/>
      <c r="S4192" s="18"/>
    </row>
    <row r="4193" spans="5:19" x14ac:dyDescent="0.25">
      <c r="E4193" s="16"/>
      <c r="F4193" s="16"/>
      <c r="G4193" s="17"/>
      <c r="H4193" s="18"/>
      <c r="I4193" s="26"/>
      <c r="J4193" s="19"/>
      <c r="K4193" s="18"/>
      <c r="L4193" s="18"/>
      <c r="M4193" s="18"/>
      <c r="N4193" s="18"/>
      <c r="S4193" s="18"/>
    </row>
    <row r="4194" spans="5:19" x14ac:dyDescent="0.25">
      <c r="E4194" s="16"/>
      <c r="F4194" s="16"/>
      <c r="G4194" s="17"/>
      <c r="H4194" s="18"/>
      <c r="I4194" s="26"/>
      <c r="J4194" s="19"/>
      <c r="K4194" s="18"/>
      <c r="L4194" s="18"/>
      <c r="M4194" s="18"/>
      <c r="N4194" s="18"/>
      <c r="S4194" s="18"/>
    </row>
    <row r="4195" spans="5:19" x14ac:dyDescent="0.25">
      <c r="E4195" s="16"/>
      <c r="F4195" s="16"/>
      <c r="G4195" s="17"/>
      <c r="H4195" s="18"/>
      <c r="I4195" s="26"/>
      <c r="J4195" s="19"/>
      <c r="K4195" s="18"/>
      <c r="L4195" s="18"/>
      <c r="M4195" s="18"/>
      <c r="N4195" s="18"/>
      <c r="S4195" s="18"/>
    </row>
    <row r="4196" spans="5:19" x14ac:dyDescent="0.25">
      <c r="E4196" s="16"/>
      <c r="F4196" s="16"/>
      <c r="G4196" s="17"/>
      <c r="H4196" s="18"/>
      <c r="I4196" s="26"/>
      <c r="J4196" s="19"/>
      <c r="K4196" s="18"/>
      <c r="L4196" s="18"/>
      <c r="M4196" s="18"/>
      <c r="N4196" s="18"/>
      <c r="S4196" s="18"/>
    </row>
    <row r="4197" spans="5:19" x14ac:dyDescent="0.25">
      <c r="E4197" s="16"/>
      <c r="F4197" s="16"/>
      <c r="G4197" s="17"/>
      <c r="H4197" s="18"/>
      <c r="I4197" s="26"/>
      <c r="J4197" s="19"/>
      <c r="K4197" s="18"/>
      <c r="L4197" s="18"/>
      <c r="M4197" s="18"/>
      <c r="N4197" s="18"/>
      <c r="S4197" s="18"/>
    </row>
    <row r="4198" spans="5:19" x14ac:dyDescent="0.25">
      <c r="E4198" s="16"/>
      <c r="F4198" s="16"/>
      <c r="G4198" s="17"/>
      <c r="H4198" s="18"/>
      <c r="I4198" s="26"/>
      <c r="J4198" s="19"/>
      <c r="K4198" s="18"/>
      <c r="L4198" s="18"/>
      <c r="M4198" s="18"/>
      <c r="N4198" s="18"/>
      <c r="S4198" s="18"/>
    </row>
    <row r="4199" spans="5:19" x14ac:dyDescent="0.25">
      <c r="E4199" s="16"/>
      <c r="F4199" s="16"/>
      <c r="G4199" s="17"/>
      <c r="H4199" s="18"/>
      <c r="I4199" s="26"/>
      <c r="J4199" s="19"/>
      <c r="K4199" s="18"/>
      <c r="L4199" s="18"/>
      <c r="M4199" s="18"/>
      <c r="N4199" s="18"/>
      <c r="S4199" s="18"/>
    </row>
    <row r="4200" spans="5:19" x14ac:dyDescent="0.25">
      <c r="E4200" s="16"/>
      <c r="F4200" s="16"/>
      <c r="G4200" s="17"/>
      <c r="H4200" s="18"/>
      <c r="I4200" s="26"/>
      <c r="J4200" s="19"/>
      <c r="K4200" s="18"/>
      <c r="L4200" s="18"/>
      <c r="M4200" s="18"/>
      <c r="N4200" s="18"/>
      <c r="S4200" s="18"/>
    </row>
    <row r="4201" spans="5:19" x14ac:dyDescent="0.25">
      <c r="E4201" s="16"/>
      <c r="F4201" s="16"/>
      <c r="G4201" s="17"/>
      <c r="H4201" s="18"/>
      <c r="I4201" s="26"/>
      <c r="J4201" s="19"/>
      <c r="K4201" s="18"/>
      <c r="L4201" s="18"/>
      <c r="M4201" s="18"/>
      <c r="N4201" s="18"/>
      <c r="S4201" s="18"/>
    </row>
    <row r="4202" spans="5:19" x14ac:dyDescent="0.25">
      <c r="E4202" s="16"/>
      <c r="F4202" s="16"/>
      <c r="G4202" s="17"/>
      <c r="H4202" s="18"/>
      <c r="I4202" s="26"/>
      <c r="J4202" s="19"/>
      <c r="K4202" s="18"/>
      <c r="L4202" s="18"/>
      <c r="M4202" s="18"/>
      <c r="N4202" s="18"/>
      <c r="S4202" s="18"/>
    </row>
    <row r="4203" spans="5:19" x14ac:dyDescent="0.25">
      <c r="E4203" s="16"/>
      <c r="F4203" s="16"/>
      <c r="G4203" s="17"/>
      <c r="H4203" s="18"/>
      <c r="I4203" s="26"/>
      <c r="J4203" s="19"/>
      <c r="K4203" s="18"/>
      <c r="L4203" s="18"/>
      <c r="M4203" s="18"/>
      <c r="N4203" s="18"/>
      <c r="S4203" s="18"/>
    </row>
    <row r="4204" spans="5:19" x14ac:dyDescent="0.25">
      <c r="E4204" s="16"/>
      <c r="F4204" s="16"/>
      <c r="G4204" s="17"/>
      <c r="H4204" s="18"/>
      <c r="I4204" s="26"/>
      <c r="J4204" s="19"/>
      <c r="K4204" s="18"/>
      <c r="L4204" s="18"/>
      <c r="M4204" s="18"/>
      <c r="N4204" s="18"/>
      <c r="S4204" s="18"/>
    </row>
    <row r="4205" spans="5:19" x14ac:dyDescent="0.25">
      <c r="E4205" s="16"/>
      <c r="F4205" s="16"/>
      <c r="G4205" s="17"/>
      <c r="H4205" s="18"/>
      <c r="I4205" s="26"/>
      <c r="J4205" s="19"/>
      <c r="K4205" s="18"/>
      <c r="L4205" s="18"/>
      <c r="M4205" s="18"/>
      <c r="N4205" s="18"/>
      <c r="S4205" s="18"/>
    </row>
    <row r="4206" spans="5:19" x14ac:dyDescent="0.25">
      <c r="E4206" s="16"/>
      <c r="F4206" s="16"/>
      <c r="G4206" s="17"/>
      <c r="H4206" s="18"/>
      <c r="I4206" s="26"/>
      <c r="J4206" s="19"/>
      <c r="K4206" s="18"/>
      <c r="L4206" s="18"/>
      <c r="M4206" s="18"/>
      <c r="N4206" s="18"/>
      <c r="S4206" s="18"/>
    </row>
    <row r="4207" spans="5:19" x14ac:dyDescent="0.25">
      <c r="E4207" s="16"/>
      <c r="F4207" s="16"/>
      <c r="G4207" s="17"/>
      <c r="H4207" s="18"/>
      <c r="I4207" s="26"/>
      <c r="J4207" s="19"/>
      <c r="K4207" s="18"/>
      <c r="L4207" s="18"/>
      <c r="M4207" s="18"/>
      <c r="N4207" s="18"/>
      <c r="S4207" s="18"/>
    </row>
    <row r="4208" spans="5:19" x14ac:dyDescent="0.25">
      <c r="E4208" s="16"/>
      <c r="F4208" s="16"/>
      <c r="G4208" s="17"/>
      <c r="H4208" s="18"/>
      <c r="I4208" s="26"/>
      <c r="J4208" s="19"/>
      <c r="K4208" s="18"/>
      <c r="L4208" s="18"/>
      <c r="M4208" s="18"/>
      <c r="N4208" s="18"/>
      <c r="S4208" s="18"/>
    </row>
    <row r="4209" spans="5:19" x14ac:dyDescent="0.25">
      <c r="E4209" s="16"/>
      <c r="F4209" s="16"/>
      <c r="G4209" s="17"/>
      <c r="H4209" s="18"/>
      <c r="I4209" s="26"/>
      <c r="J4209" s="19"/>
      <c r="K4209" s="18"/>
      <c r="L4209" s="18"/>
      <c r="M4209" s="18"/>
      <c r="N4209" s="18"/>
      <c r="S4209" s="18"/>
    </row>
    <row r="4210" spans="5:19" x14ac:dyDescent="0.25">
      <c r="E4210" s="16"/>
      <c r="F4210" s="16"/>
      <c r="G4210" s="17"/>
      <c r="H4210" s="18"/>
      <c r="I4210" s="26"/>
      <c r="J4210" s="19"/>
      <c r="K4210" s="18"/>
      <c r="L4210" s="18"/>
      <c r="M4210" s="18"/>
      <c r="N4210" s="18"/>
      <c r="S4210" s="18"/>
    </row>
    <row r="4211" spans="5:19" x14ac:dyDescent="0.25">
      <c r="E4211" s="16"/>
      <c r="F4211" s="16"/>
      <c r="G4211" s="17"/>
      <c r="H4211" s="18"/>
      <c r="I4211" s="26"/>
      <c r="J4211" s="19"/>
      <c r="K4211" s="18"/>
      <c r="L4211" s="18"/>
      <c r="M4211" s="18"/>
      <c r="N4211" s="18"/>
      <c r="S4211" s="18"/>
    </row>
    <row r="4212" spans="5:19" x14ac:dyDescent="0.25">
      <c r="E4212" s="16"/>
      <c r="F4212" s="16"/>
      <c r="G4212" s="17"/>
      <c r="H4212" s="18"/>
      <c r="I4212" s="26"/>
      <c r="J4212" s="19"/>
      <c r="K4212" s="18"/>
      <c r="L4212" s="18"/>
      <c r="M4212" s="18"/>
      <c r="N4212" s="18"/>
      <c r="S4212" s="18"/>
    </row>
    <row r="4213" spans="5:19" x14ac:dyDescent="0.25">
      <c r="E4213" s="16"/>
      <c r="F4213" s="16"/>
      <c r="G4213" s="17"/>
      <c r="H4213" s="18"/>
      <c r="I4213" s="26"/>
      <c r="J4213" s="19"/>
      <c r="K4213" s="18"/>
      <c r="L4213" s="18"/>
      <c r="M4213" s="18"/>
      <c r="N4213" s="18"/>
      <c r="S4213" s="18"/>
    </row>
    <row r="4214" spans="5:19" x14ac:dyDescent="0.25">
      <c r="E4214" s="16"/>
      <c r="F4214" s="16"/>
      <c r="G4214" s="17"/>
      <c r="H4214" s="18"/>
      <c r="I4214" s="26"/>
      <c r="J4214" s="19"/>
      <c r="K4214" s="18"/>
      <c r="L4214" s="18"/>
      <c r="M4214" s="18"/>
      <c r="N4214" s="18"/>
      <c r="S4214" s="18"/>
    </row>
    <row r="4215" spans="5:19" x14ac:dyDescent="0.25">
      <c r="E4215" s="16"/>
      <c r="F4215" s="16"/>
      <c r="G4215" s="17"/>
      <c r="H4215" s="18"/>
      <c r="I4215" s="26"/>
      <c r="J4215" s="19"/>
      <c r="K4215" s="18"/>
      <c r="L4215" s="18"/>
      <c r="M4215" s="18"/>
      <c r="N4215" s="18"/>
      <c r="S4215" s="18"/>
    </row>
    <row r="4216" spans="5:19" x14ac:dyDescent="0.25">
      <c r="E4216" s="16"/>
      <c r="F4216" s="16"/>
      <c r="G4216" s="17"/>
      <c r="H4216" s="18"/>
      <c r="I4216" s="26"/>
      <c r="J4216" s="19"/>
      <c r="K4216" s="18"/>
      <c r="L4216" s="18"/>
      <c r="M4216" s="18"/>
      <c r="N4216" s="18"/>
      <c r="S4216" s="18"/>
    </row>
    <row r="4217" spans="5:19" x14ac:dyDescent="0.25">
      <c r="E4217" s="16"/>
      <c r="F4217" s="16"/>
      <c r="G4217" s="17"/>
      <c r="H4217" s="18"/>
      <c r="I4217" s="26"/>
      <c r="J4217" s="19"/>
      <c r="K4217" s="18"/>
      <c r="L4217" s="18"/>
      <c r="M4217" s="18"/>
      <c r="N4217" s="18"/>
      <c r="S4217" s="18"/>
    </row>
    <row r="4218" spans="5:19" x14ac:dyDescent="0.25">
      <c r="E4218" s="16"/>
      <c r="F4218" s="16"/>
      <c r="G4218" s="17"/>
      <c r="H4218" s="18"/>
      <c r="I4218" s="26"/>
      <c r="J4218" s="19"/>
      <c r="K4218" s="18"/>
      <c r="L4218" s="18"/>
      <c r="M4218" s="18"/>
      <c r="N4218" s="18"/>
      <c r="S4218" s="18"/>
    </row>
    <row r="4219" spans="5:19" x14ac:dyDescent="0.25">
      <c r="E4219" s="16"/>
      <c r="F4219" s="16"/>
      <c r="G4219" s="17"/>
      <c r="H4219" s="18"/>
      <c r="I4219" s="26"/>
      <c r="J4219" s="19"/>
      <c r="K4219" s="18"/>
      <c r="L4219" s="18"/>
      <c r="M4219" s="18"/>
      <c r="N4219" s="18"/>
      <c r="S4219" s="18"/>
    </row>
    <row r="4220" spans="5:19" x14ac:dyDescent="0.25">
      <c r="E4220" s="16"/>
      <c r="F4220" s="16"/>
      <c r="G4220" s="17"/>
      <c r="H4220" s="18"/>
      <c r="I4220" s="26"/>
      <c r="J4220" s="19"/>
      <c r="K4220" s="18"/>
      <c r="L4220" s="18"/>
      <c r="M4220" s="18"/>
      <c r="N4220" s="18"/>
      <c r="S4220" s="18"/>
    </row>
    <row r="4221" spans="5:19" x14ac:dyDescent="0.25">
      <c r="E4221" s="16"/>
      <c r="F4221" s="16"/>
      <c r="G4221" s="17"/>
      <c r="H4221" s="18"/>
      <c r="I4221" s="26"/>
      <c r="J4221" s="19"/>
      <c r="K4221" s="18"/>
      <c r="L4221" s="18"/>
      <c r="M4221" s="18"/>
      <c r="N4221" s="18"/>
      <c r="S4221" s="18"/>
    </row>
    <row r="4222" spans="5:19" x14ac:dyDescent="0.25">
      <c r="E4222" s="16"/>
      <c r="F4222" s="16"/>
      <c r="G4222" s="17"/>
      <c r="H4222" s="18"/>
      <c r="I4222" s="26"/>
      <c r="J4222" s="19"/>
      <c r="K4222" s="18"/>
      <c r="L4222" s="18"/>
      <c r="M4222" s="18"/>
      <c r="N4222" s="18"/>
      <c r="S4222" s="18"/>
    </row>
    <row r="4223" spans="5:19" x14ac:dyDescent="0.25">
      <c r="E4223" s="16"/>
      <c r="F4223" s="16"/>
      <c r="G4223" s="17"/>
      <c r="H4223" s="18"/>
      <c r="I4223" s="26"/>
      <c r="J4223" s="19"/>
      <c r="K4223" s="18"/>
      <c r="L4223" s="18"/>
      <c r="M4223" s="18"/>
      <c r="N4223" s="18"/>
      <c r="S4223" s="18"/>
    </row>
    <row r="4224" spans="5:19" x14ac:dyDescent="0.25">
      <c r="E4224" s="16"/>
      <c r="F4224" s="16"/>
      <c r="G4224" s="17"/>
      <c r="H4224" s="18"/>
      <c r="I4224" s="26"/>
      <c r="J4224" s="19"/>
      <c r="K4224" s="18"/>
      <c r="L4224" s="18"/>
      <c r="M4224" s="18"/>
      <c r="N4224" s="18"/>
      <c r="S4224" s="18"/>
    </row>
    <row r="4225" spans="5:19" x14ac:dyDescent="0.25">
      <c r="E4225" s="16"/>
      <c r="F4225" s="16"/>
      <c r="G4225" s="17"/>
      <c r="H4225" s="18"/>
      <c r="I4225" s="26"/>
      <c r="J4225" s="19"/>
      <c r="K4225" s="18"/>
      <c r="L4225" s="18"/>
      <c r="M4225" s="18"/>
      <c r="N4225" s="18"/>
      <c r="S4225" s="18"/>
    </row>
    <row r="4226" spans="5:19" x14ac:dyDescent="0.25">
      <c r="E4226" s="16"/>
      <c r="F4226" s="16"/>
      <c r="G4226" s="17"/>
      <c r="H4226" s="18"/>
      <c r="I4226" s="26"/>
      <c r="J4226" s="19"/>
      <c r="K4226" s="18"/>
      <c r="L4226" s="18"/>
      <c r="M4226" s="18"/>
      <c r="N4226" s="18"/>
      <c r="S4226" s="18"/>
    </row>
    <row r="4227" spans="5:19" x14ac:dyDescent="0.25">
      <c r="E4227" s="16"/>
      <c r="F4227" s="16"/>
      <c r="G4227" s="17"/>
      <c r="H4227" s="18"/>
      <c r="I4227" s="26"/>
      <c r="J4227" s="19"/>
      <c r="K4227" s="18"/>
      <c r="L4227" s="18"/>
      <c r="M4227" s="18"/>
      <c r="N4227" s="18"/>
      <c r="S4227" s="18"/>
    </row>
    <row r="4228" spans="5:19" x14ac:dyDescent="0.25">
      <c r="E4228" s="16"/>
      <c r="F4228" s="16"/>
      <c r="G4228" s="17"/>
      <c r="H4228" s="18"/>
      <c r="I4228" s="26"/>
      <c r="J4228" s="19"/>
      <c r="K4228" s="18"/>
      <c r="L4228" s="18"/>
      <c r="M4228" s="18"/>
      <c r="N4228" s="18"/>
      <c r="S4228" s="18"/>
    </row>
    <row r="4229" spans="5:19" x14ac:dyDescent="0.25">
      <c r="E4229" s="16"/>
      <c r="F4229" s="16"/>
      <c r="G4229" s="17"/>
      <c r="H4229" s="18"/>
      <c r="I4229" s="26"/>
      <c r="J4229" s="19"/>
      <c r="K4229" s="18"/>
      <c r="L4229" s="18"/>
      <c r="M4229" s="18"/>
      <c r="N4229" s="18"/>
      <c r="S4229" s="18"/>
    </row>
    <row r="4230" spans="5:19" x14ac:dyDescent="0.25">
      <c r="E4230" s="16"/>
      <c r="F4230" s="16"/>
      <c r="G4230" s="17"/>
      <c r="H4230" s="18"/>
      <c r="I4230" s="26"/>
      <c r="J4230" s="19"/>
      <c r="K4230" s="18"/>
      <c r="L4230" s="18"/>
      <c r="M4230" s="18"/>
      <c r="N4230" s="18"/>
      <c r="S4230" s="18"/>
    </row>
    <row r="4231" spans="5:19" x14ac:dyDescent="0.25">
      <c r="E4231" s="16"/>
      <c r="F4231" s="16"/>
      <c r="G4231" s="17"/>
      <c r="H4231" s="18"/>
      <c r="I4231" s="26"/>
      <c r="J4231" s="19"/>
      <c r="K4231" s="18"/>
      <c r="L4231" s="18"/>
      <c r="M4231" s="18"/>
      <c r="N4231" s="18"/>
      <c r="S4231" s="18"/>
    </row>
    <row r="4232" spans="5:19" x14ac:dyDescent="0.25">
      <c r="E4232" s="16"/>
      <c r="F4232" s="16"/>
      <c r="G4232" s="17"/>
      <c r="H4232" s="18"/>
      <c r="I4232" s="26"/>
      <c r="J4232" s="19"/>
      <c r="K4232" s="18"/>
      <c r="L4232" s="18"/>
      <c r="M4232" s="18"/>
      <c r="N4232" s="18"/>
      <c r="S4232" s="18"/>
    </row>
    <row r="4233" spans="5:19" x14ac:dyDescent="0.25">
      <c r="E4233" s="16"/>
      <c r="F4233" s="16"/>
      <c r="G4233" s="17"/>
      <c r="H4233" s="18"/>
      <c r="I4233" s="26"/>
      <c r="J4233" s="19"/>
      <c r="K4233" s="18"/>
      <c r="L4233" s="18"/>
      <c r="M4233" s="18"/>
      <c r="N4233" s="18"/>
      <c r="S4233" s="18"/>
    </row>
    <row r="4234" spans="5:19" x14ac:dyDescent="0.25">
      <c r="E4234" s="16"/>
      <c r="F4234" s="16"/>
      <c r="G4234" s="17"/>
      <c r="H4234" s="18"/>
      <c r="I4234" s="26"/>
      <c r="J4234" s="19"/>
      <c r="K4234" s="18"/>
      <c r="L4234" s="18"/>
      <c r="M4234" s="18"/>
      <c r="N4234" s="18"/>
      <c r="S4234" s="18"/>
    </row>
    <row r="4235" spans="5:19" x14ac:dyDescent="0.25">
      <c r="E4235" s="16"/>
      <c r="F4235" s="16"/>
      <c r="G4235" s="17"/>
      <c r="H4235" s="18"/>
      <c r="I4235" s="26"/>
      <c r="J4235" s="19"/>
      <c r="K4235" s="18"/>
      <c r="L4235" s="18"/>
      <c r="M4235" s="18"/>
      <c r="N4235" s="18"/>
      <c r="S4235" s="18"/>
    </row>
    <row r="4236" spans="5:19" x14ac:dyDescent="0.25">
      <c r="E4236" s="16"/>
      <c r="F4236" s="16"/>
      <c r="G4236" s="17"/>
      <c r="H4236" s="18"/>
      <c r="I4236" s="26"/>
      <c r="J4236" s="19"/>
      <c r="K4236" s="18"/>
      <c r="L4236" s="18"/>
      <c r="M4236" s="18"/>
      <c r="N4236" s="18"/>
      <c r="S4236" s="18"/>
    </row>
    <row r="4237" spans="5:19" x14ac:dyDescent="0.25">
      <c r="E4237" s="16"/>
      <c r="F4237" s="16"/>
      <c r="G4237" s="17"/>
      <c r="H4237" s="18"/>
      <c r="I4237" s="26"/>
      <c r="J4237" s="19"/>
      <c r="K4237" s="18"/>
      <c r="L4237" s="18"/>
      <c r="M4237" s="18"/>
      <c r="N4237" s="18"/>
      <c r="S4237" s="18"/>
    </row>
    <row r="4238" spans="5:19" x14ac:dyDescent="0.25">
      <c r="E4238" s="16"/>
      <c r="F4238" s="16"/>
      <c r="G4238" s="17"/>
      <c r="H4238" s="18"/>
      <c r="I4238" s="26"/>
      <c r="J4238" s="19"/>
      <c r="K4238" s="18"/>
      <c r="L4238" s="18"/>
      <c r="M4238" s="18"/>
      <c r="N4238" s="18"/>
      <c r="S4238" s="18"/>
    </row>
    <row r="4239" spans="5:19" x14ac:dyDescent="0.25">
      <c r="E4239" s="16"/>
      <c r="F4239" s="16"/>
      <c r="G4239" s="17"/>
      <c r="H4239" s="18"/>
      <c r="I4239" s="26"/>
      <c r="J4239" s="19"/>
      <c r="K4239" s="18"/>
      <c r="L4239" s="18"/>
      <c r="M4239" s="18"/>
      <c r="N4239" s="18"/>
      <c r="S4239" s="18"/>
    </row>
    <row r="4240" spans="5:19" x14ac:dyDescent="0.25">
      <c r="E4240" s="16"/>
      <c r="F4240" s="16"/>
      <c r="G4240" s="17"/>
      <c r="H4240" s="18"/>
      <c r="I4240" s="26"/>
      <c r="J4240" s="19"/>
      <c r="K4240" s="18"/>
      <c r="L4240" s="18"/>
      <c r="M4240" s="18"/>
      <c r="N4240" s="18"/>
      <c r="S4240" s="18"/>
    </row>
    <row r="4241" spans="5:19" x14ac:dyDescent="0.25">
      <c r="E4241" s="16"/>
      <c r="F4241" s="16"/>
      <c r="G4241" s="17"/>
      <c r="H4241" s="18"/>
      <c r="I4241" s="26"/>
      <c r="J4241" s="19"/>
      <c r="K4241" s="18"/>
      <c r="L4241" s="18"/>
      <c r="M4241" s="18"/>
      <c r="N4241" s="18"/>
      <c r="S4241" s="18"/>
    </row>
    <row r="4242" spans="5:19" x14ac:dyDescent="0.25">
      <c r="E4242" s="16"/>
      <c r="F4242" s="16"/>
      <c r="G4242" s="17"/>
      <c r="H4242" s="18"/>
      <c r="I4242" s="26"/>
      <c r="J4242" s="19"/>
      <c r="K4242" s="18"/>
      <c r="L4242" s="18"/>
      <c r="M4242" s="18"/>
      <c r="N4242" s="18"/>
      <c r="S4242" s="18"/>
    </row>
    <row r="4243" spans="5:19" x14ac:dyDescent="0.25">
      <c r="E4243" s="16"/>
      <c r="F4243" s="16"/>
      <c r="G4243" s="17"/>
      <c r="H4243" s="18"/>
      <c r="I4243" s="26"/>
      <c r="J4243" s="19"/>
      <c r="K4243" s="18"/>
      <c r="L4243" s="18"/>
      <c r="M4243" s="18"/>
      <c r="N4243" s="18"/>
      <c r="S4243" s="18"/>
    </row>
    <row r="4244" spans="5:19" x14ac:dyDescent="0.25">
      <c r="E4244" s="16"/>
      <c r="F4244" s="16"/>
      <c r="G4244" s="17"/>
      <c r="H4244" s="18"/>
      <c r="I4244" s="26"/>
      <c r="J4244" s="19"/>
      <c r="K4244" s="18"/>
      <c r="L4244" s="18"/>
      <c r="M4244" s="18"/>
      <c r="N4244" s="18"/>
      <c r="S4244" s="18"/>
    </row>
    <row r="4245" spans="5:19" x14ac:dyDescent="0.25">
      <c r="E4245" s="16"/>
      <c r="F4245" s="16"/>
      <c r="G4245" s="17"/>
      <c r="H4245" s="18"/>
      <c r="I4245" s="26"/>
      <c r="J4245" s="19"/>
      <c r="K4245" s="18"/>
      <c r="L4245" s="18"/>
      <c r="M4245" s="18"/>
      <c r="N4245" s="18"/>
      <c r="S4245" s="18"/>
    </row>
    <row r="4246" spans="5:19" x14ac:dyDescent="0.25">
      <c r="E4246" s="16"/>
      <c r="F4246" s="16"/>
      <c r="G4246" s="17"/>
      <c r="H4246" s="18"/>
      <c r="I4246" s="26"/>
      <c r="J4246" s="19"/>
      <c r="K4246" s="18"/>
      <c r="L4246" s="18"/>
      <c r="M4246" s="18"/>
      <c r="N4246" s="18"/>
      <c r="S4246" s="18"/>
    </row>
    <row r="4247" spans="5:19" x14ac:dyDescent="0.25">
      <c r="E4247" s="16"/>
      <c r="F4247" s="16"/>
      <c r="G4247" s="17"/>
      <c r="H4247" s="18"/>
      <c r="I4247" s="26"/>
      <c r="J4247" s="19"/>
      <c r="K4247" s="18"/>
      <c r="L4247" s="18"/>
      <c r="M4247" s="18"/>
      <c r="N4247" s="18"/>
      <c r="S4247" s="18"/>
    </row>
    <row r="4248" spans="5:19" x14ac:dyDescent="0.25">
      <c r="E4248" s="16"/>
      <c r="F4248" s="16"/>
      <c r="G4248" s="17"/>
      <c r="H4248" s="18"/>
      <c r="I4248" s="26"/>
      <c r="J4248" s="19"/>
      <c r="K4248" s="18"/>
      <c r="L4248" s="18"/>
      <c r="M4248" s="18"/>
      <c r="N4248" s="18"/>
      <c r="S4248" s="18"/>
    </row>
    <row r="4249" spans="5:19" x14ac:dyDescent="0.25">
      <c r="E4249" s="16"/>
      <c r="F4249" s="16"/>
      <c r="G4249" s="17"/>
      <c r="H4249" s="18"/>
      <c r="I4249" s="26"/>
      <c r="J4249" s="19"/>
      <c r="K4249" s="18"/>
      <c r="L4249" s="18"/>
      <c r="M4249" s="18"/>
      <c r="N4249" s="18"/>
      <c r="S4249" s="18"/>
    </row>
    <row r="4250" spans="5:19" x14ac:dyDescent="0.25">
      <c r="E4250" s="16"/>
      <c r="F4250" s="16"/>
      <c r="G4250" s="17"/>
      <c r="H4250" s="18"/>
      <c r="I4250" s="26"/>
      <c r="J4250" s="19"/>
      <c r="K4250" s="18"/>
      <c r="L4250" s="18"/>
      <c r="M4250" s="18"/>
      <c r="N4250" s="18"/>
      <c r="S4250" s="18"/>
    </row>
    <row r="4251" spans="5:19" x14ac:dyDescent="0.25">
      <c r="E4251" s="16"/>
      <c r="F4251" s="16"/>
      <c r="G4251" s="17"/>
      <c r="H4251" s="18"/>
      <c r="I4251" s="26"/>
      <c r="J4251" s="19"/>
      <c r="K4251" s="18"/>
      <c r="L4251" s="18"/>
      <c r="M4251" s="18"/>
      <c r="N4251" s="18"/>
      <c r="S4251" s="18"/>
    </row>
    <row r="4252" spans="5:19" x14ac:dyDescent="0.25">
      <c r="E4252" s="16"/>
      <c r="F4252" s="16"/>
      <c r="G4252" s="17"/>
      <c r="H4252" s="18"/>
      <c r="I4252" s="26"/>
      <c r="J4252" s="19"/>
      <c r="K4252" s="18"/>
      <c r="L4252" s="18"/>
      <c r="M4252" s="18"/>
      <c r="N4252" s="18"/>
      <c r="S4252" s="18"/>
    </row>
    <row r="4253" spans="5:19" x14ac:dyDescent="0.25">
      <c r="E4253" s="16"/>
      <c r="F4253" s="16"/>
      <c r="G4253" s="17"/>
      <c r="H4253" s="18"/>
      <c r="I4253" s="26"/>
      <c r="J4253" s="19"/>
      <c r="K4253" s="18"/>
      <c r="L4253" s="18"/>
      <c r="M4253" s="18"/>
      <c r="N4253" s="18"/>
      <c r="S4253" s="18"/>
    </row>
    <row r="4254" spans="5:19" x14ac:dyDescent="0.25">
      <c r="E4254" s="16"/>
      <c r="F4254" s="16"/>
      <c r="G4254" s="17"/>
      <c r="H4254" s="18"/>
      <c r="I4254" s="26"/>
      <c r="J4254" s="19"/>
      <c r="K4254" s="18"/>
      <c r="L4254" s="18"/>
      <c r="M4254" s="18"/>
      <c r="N4254" s="18"/>
      <c r="S4254" s="18"/>
    </row>
    <row r="4255" spans="5:19" x14ac:dyDescent="0.25">
      <c r="E4255" s="16"/>
      <c r="F4255" s="16"/>
      <c r="G4255" s="17"/>
      <c r="H4255" s="18"/>
      <c r="I4255" s="26"/>
      <c r="J4255" s="19"/>
      <c r="K4255" s="18"/>
      <c r="L4255" s="18"/>
      <c r="M4255" s="18"/>
      <c r="N4255" s="18"/>
      <c r="S4255" s="18"/>
    </row>
    <row r="4256" spans="5:19" x14ac:dyDescent="0.25">
      <c r="E4256" s="16"/>
      <c r="F4256" s="16"/>
      <c r="G4256" s="17"/>
      <c r="H4256" s="18"/>
      <c r="I4256" s="26"/>
      <c r="J4256" s="19"/>
      <c r="K4256" s="18"/>
      <c r="L4256" s="18"/>
      <c r="M4256" s="18"/>
      <c r="N4256" s="18"/>
      <c r="S4256" s="18"/>
    </row>
    <row r="4257" spans="5:19" x14ac:dyDescent="0.25">
      <c r="E4257" s="16"/>
      <c r="F4257" s="16"/>
      <c r="G4257" s="17"/>
      <c r="H4257" s="18"/>
      <c r="I4257" s="26"/>
      <c r="J4257" s="19"/>
      <c r="K4257" s="18"/>
      <c r="L4257" s="18"/>
      <c r="M4257" s="18"/>
      <c r="N4257" s="18"/>
      <c r="S4257" s="18"/>
    </row>
    <row r="4258" spans="5:19" x14ac:dyDescent="0.25">
      <c r="E4258" s="16"/>
      <c r="F4258" s="16"/>
      <c r="G4258" s="17"/>
      <c r="H4258" s="18"/>
      <c r="I4258" s="26"/>
      <c r="J4258" s="19"/>
      <c r="K4258" s="18"/>
      <c r="L4258" s="18"/>
      <c r="M4258" s="18"/>
      <c r="N4258" s="18"/>
      <c r="S4258" s="18"/>
    </row>
    <row r="4259" spans="5:19" x14ac:dyDescent="0.25">
      <c r="E4259" s="16"/>
      <c r="F4259" s="16"/>
      <c r="G4259" s="17"/>
      <c r="H4259" s="18"/>
      <c r="I4259" s="26"/>
      <c r="J4259" s="19"/>
      <c r="K4259" s="18"/>
      <c r="L4259" s="18"/>
      <c r="M4259" s="18"/>
      <c r="N4259" s="18"/>
      <c r="S4259" s="18"/>
    </row>
    <row r="4260" spans="5:19" x14ac:dyDescent="0.25">
      <c r="E4260" s="16"/>
      <c r="F4260" s="16"/>
      <c r="G4260" s="17"/>
      <c r="H4260" s="18"/>
      <c r="I4260" s="26"/>
      <c r="J4260" s="19"/>
      <c r="K4260" s="18"/>
      <c r="L4260" s="18"/>
      <c r="M4260" s="18"/>
      <c r="N4260" s="18"/>
      <c r="S4260" s="18"/>
    </row>
    <row r="4261" spans="5:19" x14ac:dyDescent="0.25">
      <c r="E4261" s="16"/>
      <c r="F4261" s="16"/>
      <c r="G4261" s="17"/>
      <c r="H4261" s="18"/>
      <c r="I4261" s="26"/>
      <c r="J4261" s="19"/>
      <c r="K4261" s="18"/>
      <c r="L4261" s="18"/>
      <c r="M4261" s="18"/>
      <c r="N4261" s="18"/>
      <c r="S4261" s="18"/>
    </row>
    <row r="4262" spans="5:19" x14ac:dyDescent="0.25">
      <c r="E4262" s="16"/>
      <c r="F4262" s="16"/>
      <c r="G4262" s="17"/>
      <c r="H4262" s="18"/>
      <c r="I4262" s="26"/>
      <c r="J4262" s="19"/>
      <c r="K4262" s="18"/>
      <c r="L4262" s="18"/>
      <c r="M4262" s="18"/>
      <c r="N4262" s="18"/>
      <c r="S4262" s="18"/>
    </row>
    <row r="4263" spans="5:19" x14ac:dyDescent="0.25">
      <c r="E4263" s="16"/>
      <c r="F4263" s="16"/>
      <c r="G4263" s="17"/>
      <c r="H4263" s="18"/>
      <c r="I4263" s="26"/>
      <c r="J4263" s="19"/>
      <c r="K4263" s="18"/>
      <c r="L4263" s="18"/>
      <c r="M4263" s="18"/>
      <c r="N4263" s="18"/>
      <c r="S4263" s="18"/>
    </row>
    <row r="4264" spans="5:19" x14ac:dyDescent="0.25">
      <c r="E4264" s="16"/>
      <c r="F4264" s="16"/>
      <c r="G4264" s="17"/>
      <c r="H4264" s="18"/>
      <c r="I4264" s="26"/>
      <c r="J4264" s="19"/>
      <c r="K4264" s="18"/>
      <c r="L4264" s="18"/>
      <c r="M4264" s="18"/>
      <c r="N4264" s="18"/>
      <c r="S4264" s="18"/>
    </row>
    <row r="4265" spans="5:19" x14ac:dyDescent="0.25">
      <c r="E4265" s="16"/>
      <c r="F4265" s="16"/>
      <c r="G4265" s="17"/>
      <c r="H4265" s="18"/>
      <c r="I4265" s="26"/>
      <c r="J4265" s="19"/>
      <c r="K4265" s="18"/>
      <c r="L4265" s="18"/>
      <c r="M4265" s="18"/>
      <c r="N4265" s="18"/>
      <c r="S4265" s="18"/>
    </row>
    <row r="4266" spans="5:19" x14ac:dyDescent="0.25">
      <c r="E4266" s="16"/>
      <c r="F4266" s="16"/>
      <c r="G4266" s="17"/>
      <c r="H4266" s="18"/>
      <c r="I4266" s="26"/>
      <c r="J4266" s="19"/>
      <c r="K4266" s="18"/>
      <c r="L4266" s="18"/>
      <c r="M4266" s="18"/>
      <c r="N4266" s="18"/>
      <c r="S4266" s="18"/>
    </row>
    <row r="4267" spans="5:19" x14ac:dyDescent="0.25">
      <c r="E4267" s="16"/>
      <c r="F4267" s="16"/>
      <c r="G4267" s="17"/>
      <c r="H4267" s="18"/>
      <c r="I4267" s="26"/>
      <c r="J4267" s="19"/>
      <c r="K4267" s="18"/>
      <c r="L4267" s="18"/>
      <c r="M4267" s="18"/>
      <c r="N4267" s="18"/>
      <c r="S4267" s="18"/>
    </row>
    <row r="4268" spans="5:19" x14ac:dyDescent="0.25">
      <c r="E4268" s="16"/>
      <c r="F4268" s="16"/>
      <c r="G4268" s="17"/>
      <c r="H4268" s="18"/>
      <c r="I4268" s="26"/>
      <c r="J4268" s="19"/>
      <c r="K4268" s="18"/>
      <c r="L4268" s="18"/>
      <c r="M4268" s="18"/>
      <c r="N4268" s="18"/>
      <c r="S4268" s="18"/>
    </row>
    <row r="4269" spans="5:19" x14ac:dyDescent="0.25">
      <c r="E4269" s="16"/>
      <c r="F4269" s="16"/>
      <c r="G4269" s="17"/>
      <c r="H4269" s="18"/>
      <c r="I4269" s="26"/>
      <c r="J4269" s="19"/>
      <c r="K4269" s="18"/>
      <c r="L4269" s="18"/>
      <c r="M4269" s="18"/>
      <c r="N4269" s="18"/>
      <c r="S4269" s="18"/>
    </row>
    <row r="4270" spans="5:19" x14ac:dyDescent="0.25">
      <c r="E4270" s="16"/>
      <c r="F4270" s="16"/>
      <c r="G4270" s="17"/>
      <c r="H4270" s="18"/>
      <c r="I4270" s="26"/>
      <c r="J4270" s="19"/>
      <c r="K4270" s="18"/>
      <c r="L4270" s="18"/>
      <c r="M4270" s="18"/>
      <c r="N4270" s="18"/>
      <c r="S4270" s="18"/>
    </row>
    <row r="4271" spans="5:19" x14ac:dyDescent="0.25">
      <c r="E4271" s="16"/>
      <c r="F4271" s="16"/>
      <c r="G4271" s="17"/>
      <c r="H4271" s="18"/>
      <c r="I4271" s="26"/>
      <c r="J4271" s="19"/>
      <c r="K4271" s="18"/>
      <c r="L4271" s="18"/>
      <c r="M4271" s="18"/>
      <c r="N4271" s="18"/>
      <c r="S4271" s="18"/>
    </row>
    <row r="4272" spans="5:19" x14ac:dyDescent="0.25">
      <c r="E4272" s="16"/>
      <c r="F4272" s="16"/>
      <c r="G4272" s="17"/>
      <c r="H4272" s="18"/>
      <c r="I4272" s="26"/>
      <c r="J4272" s="19"/>
      <c r="K4272" s="18"/>
      <c r="L4272" s="18"/>
      <c r="M4272" s="18"/>
      <c r="N4272" s="18"/>
      <c r="S4272" s="18"/>
    </row>
    <row r="4273" spans="5:19" x14ac:dyDescent="0.25">
      <c r="E4273" s="16"/>
      <c r="F4273" s="16"/>
      <c r="G4273" s="17"/>
      <c r="H4273" s="18"/>
      <c r="I4273" s="26"/>
      <c r="J4273" s="19"/>
      <c r="K4273" s="18"/>
      <c r="L4273" s="18"/>
      <c r="M4273" s="18"/>
      <c r="N4273" s="18"/>
      <c r="S4273" s="18"/>
    </row>
    <row r="4274" spans="5:19" x14ac:dyDescent="0.25">
      <c r="E4274" s="16"/>
      <c r="F4274" s="16"/>
      <c r="G4274" s="17"/>
      <c r="H4274" s="18"/>
      <c r="I4274" s="26"/>
      <c r="J4274" s="19"/>
      <c r="K4274" s="18"/>
      <c r="L4274" s="18"/>
      <c r="M4274" s="18"/>
      <c r="N4274" s="18"/>
      <c r="S4274" s="18"/>
    </row>
    <row r="4275" spans="5:19" x14ac:dyDescent="0.25">
      <c r="E4275" s="16"/>
      <c r="F4275" s="16"/>
      <c r="G4275" s="17"/>
      <c r="H4275" s="18"/>
      <c r="I4275" s="26"/>
      <c r="J4275" s="19"/>
      <c r="K4275" s="18"/>
      <c r="L4275" s="18"/>
      <c r="M4275" s="18"/>
      <c r="N4275" s="18"/>
      <c r="S4275" s="18"/>
    </row>
    <row r="4276" spans="5:19" x14ac:dyDescent="0.25">
      <c r="E4276" s="16"/>
      <c r="F4276" s="16"/>
      <c r="G4276" s="17"/>
      <c r="H4276" s="18"/>
      <c r="I4276" s="26"/>
      <c r="J4276" s="19"/>
      <c r="K4276" s="18"/>
      <c r="L4276" s="18"/>
      <c r="M4276" s="18"/>
      <c r="N4276" s="18"/>
      <c r="S4276" s="18"/>
    </row>
    <row r="4277" spans="5:19" x14ac:dyDescent="0.25">
      <c r="E4277" s="16"/>
      <c r="F4277" s="16"/>
      <c r="G4277" s="17"/>
      <c r="H4277" s="18"/>
      <c r="I4277" s="26"/>
      <c r="J4277" s="19"/>
      <c r="K4277" s="18"/>
      <c r="L4277" s="18"/>
      <c r="M4277" s="18"/>
      <c r="N4277" s="18"/>
      <c r="S4277" s="18"/>
    </row>
    <row r="4278" spans="5:19" x14ac:dyDescent="0.25">
      <c r="E4278" s="16"/>
      <c r="F4278" s="16"/>
      <c r="G4278" s="17"/>
      <c r="H4278" s="18"/>
      <c r="I4278" s="26"/>
      <c r="J4278" s="19"/>
      <c r="K4278" s="18"/>
      <c r="L4278" s="18"/>
      <c r="M4278" s="18"/>
      <c r="N4278" s="18"/>
      <c r="S4278" s="18"/>
    </row>
    <row r="4279" spans="5:19" x14ac:dyDescent="0.25">
      <c r="E4279" s="16"/>
      <c r="F4279" s="16"/>
      <c r="G4279" s="17"/>
      <c r="H4279" s="18"/>
      <c r="I4279" s="26"/>
      <c r="J4279" s="19"/>
      <c r="K4279" s="18"/>
      <c r="L4279" s="18"/>
      <c r="M4279" s="18"/>
      <c r="N4279" s="18"/>
      <c r="S4279" s="18"/>
    </row>
    <row r="4280" spans="5:19" x14ac:dyDescent="0.25">
      <c r="E4280" s="16"/>
      <c r="F4280" s="16"/>
      <c r="G4280" s="17"/>
      <c r="H4280" s="18"/>
      <c r="I4280" s="26"/>
      <c r="J4280" s="19"/>
      <c r="K4280" s="18"/>
      <c r="L4280" s="18"/>
      <c r="M4280" s="18"/>
      <c r="N4280" s="18"/>
      <c r="S4280" s="18"/>
    </row>
    <row r="4281" spans="5:19" x14ac:dyDescent="0.25">
      <c r="E4281" s="16"/>
      <c r="F4281" s="16"/>
      <c r="G4281" s="17"/>
      <c r="H4281" s="18"/>
      <c r="I4281" s="26"/>
      <c r="J4281" s="19"/>
      <c r="K4281" s="18"/>
      <c r="L4281" s="18"/>
      <c r="M4281" s="18"/>
      <c r="N4281" s="18"/>
      <c r="S4281" s="18"/>
    </row>
    <row r="4282" spans="5:19" x14ac:dyDescent="0.25">
      <c r="E4282" s="16"/>
      <c r="F4282" s="16"/>
      <c r="G4282" s="17"/>
      <c r="H4282" s="18"/>
      <c r="I4282" s="26"/>
      <c r="J4282" s="19"/>
      <c r="K4282" s="18"/>
      <c r="L4282" s="18"/>
      <c r="M4282" s="18"/>
      <c r="N4282" s="18"/>
      <c r="S4282" s="18"/>
    </row>
    <row r="4283" spans="5:19" x14ac:dyDescent="0.25">
      <c r="E4283" s="16"/>
      <c r="F4283" s="16"/>
      <c r="G4283" s="17"/>
      <c r="H4283" s="18"/>
      <c r="I4283" s="26"/>
      <c r="J4283" s="19"/>
      <c r="K4283" s="18"/>
      <c r="L4283" s="18"/>
      <c r="M4283" s="18"/>
      <c r="N4283" s="18"/>
      <c r="S4283" s="18"/>
    </row>
    <row r="4284" spans="5:19" x14ac:dyDescent="0.25">
      <c r="E4284" s="16"/>
      <c r="F4284" s="16"/>
      <c r="G4284" s="17"/>
      <c r="H4284" s="18"/>
      <c r="I4284" s="26"/>
      <c r="J4284" s="19"/>
      <c r="K4284" s="18"/>
      <c r="L4284" s="18"/>
      <c r="M4284" s="18"/>
      <c r="N4284" s="18"/>
      <c r="S4284" s="18"/>
    </row>
    <row r="4285" spans="5:19" x14ac:dyDescent="0.25">
      <c r="E4285" s="16"/>
      <c r="F4285" s="16"/>
      <c r="G4285" s="17"/>
      <c r="H4285" s="18"/>
      <c r="I4285" s="26"/>
      <c r="J4285" s="19"/>
      <c r="K4285" s="18"/>
      <c r="L4285" s="18"/>
      <c r="M4285" s="18"/>
      <c r="N4285" s="18"/>
      <c r="S4285" s="18"/>
    </row>
    <row r="4286" spans="5:19" x14ac:dyDescent="0.25">
      <c r="E4286" s="16"/>
      <c r="F4286" s="16"/>
      <c r="G4286" s="17"/>
      <c r="H4286" s="18"/>
      <c r="I4286" s="26"/>
      <c r="J4286" s="19"/>
      <c r="K4286" s="18"/>
      <c r="L4286" s="18"/>
      <c r="M4286" s="18"/>
      <c r="N4286" s="18"/>
      <c r="S4286" s="18"/>
    </row>
    <row r="4287" spans="5:19" x14ac:dyDescent="0.25">
      <c r="E4287" s="16"/>
      <c r="F4287" s="16"/>
      <c r="G4287" s="17"/>
      <c r="H4287" s="18"/>
      <c r="I4287" s="26"/>
      <c r="J4287" s="19"/>
      <c r="K4287" s="18"/>
      <c r="L4287" s="18"/>
      <c r="M4287" s="18"/>
      <c r="N4287" s="18"/>
      <c r="S4287" s="18"/>
    </row>
    <row r="4288" spans="5:19" x14ac:dyDescent="0.25">
      <c r="E4288" s="16"/>
      <c r="F4288" s="16"/>
      <c r="G4288" s="17"/>
      <c r="H4288" s="18"/>
      <c r="I4288" s="26"/>
      <c r="J4288" s="19"/>
      <c r="K4288" s="18"/>
      <c r="L4288" s="18"/>
      <c r="M4288" s="18"/>
      <c r="N4288" s="18"/>
      <c r="S4288" s="18"/>
    </row>
    <row r="4289" spans="5:19" x14ac:dyDescent="0.25">
      <c r="E4289" s="16"/>
      <c r="F4289" s="16"/>
      <c r="G4289" s="17"/>
      <c r="H4289" s="18"/>
      <c r="I4289" s="26"/>
      <c r="J4289" s="19"/>
      <c r="K4289" s="18"/>
      <c r="L4289" s="18"/>
      <c r="M4289" s="18"/>
      <c r="N4289" s="18"/>
      <c r="S4289" s="18"/>
    </row>
    <row r="4290" spans="5:19" x14ac:dyDescent="0.25">
      <c r="E4290" s="16"/>
      <c r="F4290" s="16"/>
      <c r="G4290" s="17"/>
      <c r="H4290" s="18"/>
      <c r="I4290" s="26"/>
      <c r="J4290" s="19"/>
      <c r="K4290" s="18"/>
      <c r="L4290" s="18"/>
      <c r="M4290" s="18"/>
      <c r="N4290" s="18"/>
      <c r="S4290" s="18"/>
    </row>
    <row r="4291" spans="5:19" x14ac:dyDescent="0.25">
      <c r="E4291" s="16"/>
      <c r="F4291" s="16"/>
      <c r="G4291" s="17"/>
      <c r="H4291" s="18"/>
      <c r="I4291" s="26"/>
      <c r="J4291" s="19"/>
      <c r="K4291" s="18"/>
      <c r="L4291" s="18"/>
      <c r="M4291" s="18"/>
      <c r="N4291" s="18"/>
      <c r="S4291" s="18"/>
    </row>
    <row r="4292" spans="5:19" x14ac:dyDescent="0.25">
      <c r="E4292" s="16"/>
      <c r="F4292" s="16"/>
      <c r="G4292" s="17"/>
      <c r="H4292" s="18"/>
      <c r="I4292" s="26"/>
      <c r="J4292" s="19"/>
      <c r="K4292" s="18"/>
      <c r="L4292" s="18"/>
      <c r="M4292" s="18"/>
      <c r="N4292" s="18"/>
      <c r="S4292" s="18"/>
    </row>
    <row r="4293" spans="5:19" x14ac:dyDescent="0.25">
      <c r="E4293" s="16"/>
      <c r="F4293" s="16"/>
      <c r="G4293" s="17"/>
      <c r="H4293" s="18"/>
      <c r="I4293" s="26"/>
      <c r="J4293" s="19"/>
      <c r="K4293" s="18"/>
      <c r="L4293" s="18"/>
      <c r="M4293" s="18"/>
      <c r="N4293" s="18"/>
      <c r="S4293" s="18"/>
    </row>
    <row r="4294" spans="5:19" x14ac:dyDescent="0.25">
      <c r="E4294" s="16"/>
      <c r="F4294" s="16"/>
      <c r="G4294" s="17"/>
      <c r="H4294" s="18"/>
      <c r="I4294" s="26"/>
      <c r="J4294" s="19"/>
      <c r="K4294" s="18"/>
      <c r="L4294" s="18"/>
      <c r="M4294" s="18"/>
      <c r="N4294" s="18"/>
      <c r="S4294" s="18"/>
    </row>
    <row r="4295" spans="5:19" x14ac:dyDescent="0.25">
      <c r="E4295" s="16"/>
      <c r="F4295" s="16"/>
      <c r="G4295" s="17"/>
      <c r="H4295" s="18"/>
      <c r="I4295" s="26"/>
      <c r="J4295" s="19"/>
      <c r="K4295" s="18"/>
      <c r="L4295" s="18"/>
      <c r="M4295" s="18"/>
      <c r="N4295" s="18"/>
      <c r="S4295" s="18"/>
    </row>
    <row r="4296" spans="5:19" x14ac:dyDescent="0.25">
      <c r="E4296" s="16"/>
      <c r="F4296" s="16"/>
      <c r="G4296" s="17"/>
      <c r="H4296" s="18"/>
      <c r="I4296" s="26"/>
      <c r="J4296" s="19"/>
      <c r="K4296" s="18"/>
      <c r="L4296" s="18"/>
      <c r="M4296" s="18"/>
      <c r="N4296" s="18"/>
      <c r="S4296" s="18"/>
    </row>
    <row r="4297" spans="5:19" x14ac:dyDescent="0.25">
      <c r="E4297" s="16"/>
      <c r="F4297" s="16"/>
      <c r="G4297" s="17"/>
      <c r="H4297" s="18"/>
      <c r="I4297" s="26"/>
      <c r="J4297" s="19"/>
      <c r="K4297" s="18"/>
      <c r="L4297" s="18"/>
      <c r="M4297" s="18"/>
      <c r="N4297" s="18"/>
      <c r="S4297" s="18"/>
    </row>
    <row r="4298" spans="5:19" x14ac:dyDescent="0.25">
      <c r="E4298" s="16"/>
      <c r="F4298" s="16"/>
      <c r="G4298" s="17"/>
      <c r="H4298" s="18"/>
      <c r="I4298" s="26"/>
      <c r="J4298" s="19"/>
      <c r="K4298" s="18"/>
      <c r="L4298" s="18"/>
      <c r="M4298" s="18"/>
      <c r="N4298" s="18"/>
      <c r="S4298" s="18"/>
    </row>
    <row r="4299" spans="5:19" x14ac:dyDescent="0.25">
      <c r="E4299" s="16"/>
      <c r="F4299" s="16"/>
      <c r="G4299" s="17"/>
      <c r="H4299" s="18"/>
      <c r="I4299" s="26"/>
      <c r="J4299" s="19"/>
      <c r="K4299" s="18"/>
      <c r="L4299" s="18"/>
      <c r="M4299" s="18"/>
      <c r="N4299" s="18"/>
      <c r="S4299" s="18"/>
    </row>
    <row r="4300" spans="5:19" x14ac:dyDescent="0.25">
      <c r="E4300" s="16"/>
      <c r="F4300" s="16"/>
      <c r="G4300" s="17"/>
      <c r="H4300" s="18"/>
      <c r="I4300" s="26"/>
      <c r="J4300" s="19"/>
      <c r="K4300" s="18"/>
      <c r="L4300" s="18"/>
      <c r="M4300" s="18"/>
      <c r="N4300" s="18"/>
      <c r="Q4300" s="18"/>
      <c r="S4300" s="18"/>
    </row>
    <row r="4301" spans="5:19" x14ac:dyDescent="0.25">
      <c r="E4301" s="16"/>
      <c r="F4301" s="16"/>
      <c r="G4301" s="17"/>
      <c r="H4301" s="18"/>
      <c r="I4301" s="26"/>
      <c r="J4301" s="19"/>
      <c r="K4301" s="18"/>
      <c r="L4301" s="18"/>
      <c r="M4301" s="18"/>
      <c r="N4301" s="18"/>
      <c r="S4301" s="18"/>
    </row>
    <row r="4302" spans="5:19" x14ac:dyDescent="0.25">
      <c r="E4302" s="16"/>
      <c r="F4302" s="16"/>
      <c r="G4302" s="17"/>
      <c r="H4302" s="18"/>
      <c r="I4302" s="26"/>
      <c r="J4302" s="19"/>
      <c r="K4302" s="18"/>
      <c r="L4302" s="18"/>
      <c r="M4302" s="18"/>
      <c r="N4302" s="18"/>
      <c r="S4302" s="18"/>
    </row>
    <row r="4303" spans="5:19" x14ac:dyDescent="0.25">
      <c r="E4303" s="16"/>
      <c r="F4303" s="16"/>
      <c r="G4303" s="17"/>
      <c r="H4303" s="18"/>
      <c r="I4303" s="26"/>
      <c r="J4303" s="19"/>
      <c r="K4303" s="18"/>
      <c r="L4303" s="18"/>
      <c r="M4303" s="18"/>
      <c r="N4303" s="18"/>
      <c r="S4303" s="18"/>
    </row>
    <row r="4304" spans="5:19" x14ac:dyDescent="0.25">
      <c r="E4304" s="16"/>
      <c r="F4304" s="16"/>
      <c r="G4304" s="17"/>
      <c r="H4304" s="18"/>
      <c r="I4304" s="26"/>
      <c r="J4304" s="19"/>
      <c r="K4304" s="18"/>
      <c r="L4304" s="18"/>
      <c r="M4304" s="18"/>
      <c r="N4304" s="18"/>
      <c r="S4304" s="18"/>
    </row>
    <row r="4305" spans="5:19" x14ac:dyDescent="0.25">
      <c r="E4305" s="16"/>
      <c r="F4305" s="16"/>
      <c r="G4305" s="17"/>
      <c r="H4305" s="18"/>
      <c r="I4305" s="26"/>
      <c r="J4305" s="19"/>
      <c r="K4305" s="18"/>
      <c r="L4305" s="18"/>
      <c r="M4305" s="18"/>
      <c r="N4305" s="18"/>
      <c r="S4305" s="18"/>
    </row>
    <row r="4306" spans="5:19" x14ac:dyDescent="0.25">
      <c r="E4306" s="16"/>
      <c r="F4306" s="16"/>
      <c r="G4306" s="17"/>
      <c r="H4306" s="18"/>
      <c r="I4306" s="26"/>
      <c r="J4306" s="19"/>
      <c r="K4306" s="18"/>
      <c r="L4306" s="18"/>
      <c r="M4306" s="18"/>
      <c r="N4306" s="18"/>
      <c r="S4306" s="18"/>
    </row>
    <row r="4307" spans="5:19" x14ac:dyDescent="0.25">
      <c r="E4307" s="16"/>
      <c r="F4307" s="16"/>
      <c r="G4307" s="17"/>
      <c r="H4307" s="18"/>
      <c r="I4307" s="26"/>
      <c r="J4307" s="19"/>
      <c r="K4307" s="18"/>
      <c r="L4307" s="18"/>
      <c r="M4307" s="18"/>
      <c r="N4307" s="18"/>
      <c r="S4307" s="18"/>
    </row>
    <row r="4308" spans="5:19" x14ac:dyDescent="0.25">
      <c r="E4308" s="16"/>
      <c r="F4308" s="16"/>
      <c r="G4308" s="17"/>
      <c r="H4308" s="18"/>
      <c r="I4308" s="26"/>
      <c r="J4308" s="19"/>
      <c r="K4308" s="18"/>
      <c r="L4308" s="18"/>
      <c r="M4308" s="18"/>
      <c r="N4308" s="18"/>
      <c r="S4308" s="18"/>
    </row>
    <row r="4309" spans="5:19" x14ac:dyDescent="0.25">
      <c r="E4309" s="16"/>
      <c r="F4309" s="16"/>
      <c r="G4309" s="17"/>
      <c r="H4309" s="18"/>
      <c r="I4309" s="26"/>
      <c r="J4309" s="19"/>
      <c r="K4309" s="18"/>
      <c r="L4309" s="18"/>
      <c r="M4309" s="18"/>
      <c r="N4309" s="18"/>
      <c r="S4309" s="18"/>
    </row>
    <row r="4310" spans="5:19" x14ac:dyDescent="0.25">
      <c r="E4310" s="16"/>
      <c r="F4310" s="16"/>
      <c r="G4310" s="17"/>
      <c r="H4310" s="18"/>
      <c r="I4310" s="26"/>
      <c r="J4310" s="19"/>
      <c r="K4310" s="18"/>
      <c r="L4310" s="18"/>
      <c r="M4310" s="18"/>
      <c r="N4310" s="18"/>
      <c r="S4310" s="18"/>
    </row>
    <row r="4311" spans="5:19" x14ac:dyDescent="0.25">
      <c r="E4311" s="16"/>
      <c r="F4311" s="16"/>
      <c r="G4311" s="17"/>
      <c r="H4311" s="18"/>
      <c r="I4311" s="26"/>
      <c r="J4311" s="19"/>
      <c r="K4311" s="18"/>
      <c r="L4311" s="18"/>
      <c r="M4311" s="18"/>
      <c r="N4311" s="18"/>
      <c r="S4311" s="18"/>
    </row>
    <row r="4312" spans="5:19" x14ac:dyDescent="0.25">
      <c r="E4312" s="16"/>
      <c r="F4312" s="16"/>
      <c r="G4312" s="17"/>
      <c r="H4312" s="18"/>
      <c r="I4312" s="26"/>
      <c r="J4312" s="19"/>
      <c r="K4312" s="18"/>
      <c r="L4312" s="18"/>
      <c r="M4312" s="18"/>
      <c r="N4312" s="18"/>
      <c r="S4312" s="18"/>
    </row>
    <row r="4313" spans="5:19" x14ac:dyDescent="0.25">
      <c r="E4313" s="16"/>
      <c r="F4313" s="16"/>
      <c r="G4313" s="17"/>
      <c r="H4313" s="18"/>
      <c r="I4313" s="26"/>
      <c r="J4313" s="19"/>
      <c r="K4313" s="18"/>
      <c r="L4313" s="18"/>
      <c r="M4313" s="18"/>
      <c r="N4313" s="18"/>
      <c r="S4313" s="18"/>
    </row>
    <row r="4314" spans="5:19" x14ac:dyDescent="0.25">
      <c r="E4314" s="16"/>
      <c r="F4314" s="16"/>
      <c r="G4314" s="17"/>
      <c r="H4314" s="18"/>
      <c r="I4314" s="26"/>
      <c r="J4314" s="19"/>
      <c r="K4314" s="18"/>
      <c r="L4314" s="18"/>
      <c r="M4314" s="18"/>
      <c r="N4314" s="18"/>
      <c r="S4314" s="18"/>
    </row>
    <row r="4315" spans="5:19" x14ac:dyDescent="0.25">
      <c r="E4315" s="16"/>
      <c r="F4315" s="16"/>
      <c r="G4315" s="17"/>
      <c r="H4315" s="18"/>
      <c r="I4315" s="26"/>
      <c r="J4315" s="19"/>
      <c r="K4315" s="18"/>
      <c r="L4315" s="18"/>
      <c r="M4315" s="18"/>
      <c r="N4315" s="18"/>
      <c r="S4315" s="18"/>
    </row>
    <row r="4316" spans="5:19" x14ac:dyDescent="0.25">
      <c r="E4316" s="16"/>
      <c r="F4316" s="16"/>
      <c r="G4316" s="17"/>
      <c r="H4316" s="18"/>
      <c r="I4316" s="26"/>
      <c r="J4316" s="19"/>
      <c r="K4316" s="18"/>
      <c r="L4316" s="18"/>
      <c r="M4316" s="18"/>
      <c r="N4316" s="18"/>
      <c r="S4316" s="18"/>
    </row>
    <row r="4317" spans="5:19" x14ac:dyDescent="0.25">
      <c r="E4317" s="16"/>
      <c r="F4317" s="16"/>
      <c r="G4317" s="17"/>
      <c r="H4317" s="18"/>
      <c r="I4317" s="26"/>
      <c r="J4317" s="19"/>
      <c r="K4317" s="18"/>
      <c r="L4317" s="18"/>
      <c r="M4317" s="18"/>
      <c r="N4317" s="18"/>
      <c r="S4317" s="18"/>
    </row>
    <row r="4318" spans="5:19" x14ac:dyDescent="0.25">
      <c r="E4318" s="16"/>
      <c r="F4318" s="16"/>
      <c r="G4318" s="17"/>
      <c r="H4318" s="18"/>
      <c r="I4318" s="26"/>
      <c r="J4318" s="19"/>
      <c r="K4318" s="18"/>
      <c r="L4318" s="18"/>
      <c r="M4318" s="18"/>
      <c r="N4318" s="18"/>
      <c r="S4318" s="18"/>
    </row>
    <row r="4319" spans="5:19" x14ac:dyDescent="0.25">
      <c r="E4319" s="16"/>
      <c r="F4319" s="16"/>
      <c r="G4319" s="17"/>
      <c r="H4319" s="18"/>
      <c r="I4319" s="26"/>
      <c r="J4319" s="19"/>
      <c r="K4319" s="18"/>
      <c r="L4319" s="18"/>
      <c r="M4319" s="18"/>
      <c r="N4319" s="18"/>
      <c r="S4319" s="18"/>
    </row>
    <row r="4320" spans="5:19" x14ac:dyDescent="0.25">
      <c r="E4320" s="16"/>
      <c r="F4320" s="16"/>
      <c r="G4320" s="17"/>
      <c r="H4320" s="18"/>
      <c r="I4320" s="26"/>
      <c r="J4320" s="19"/>
      <c r="K4320" s="18"/>
      <c r="L4320" s="18"/>
      <c r="M4320" s="18"/>
      <c r="N4320" s="18"/>
      <c r="S4320" s="18"/>
    </row>
    <row r="4321" spans="5:19" x14ac:dyDescent="0.25">
      <c r="E4321" s="16"/>
      <c r="F4321" s="16"/>
      <c r="G4321" s="17"/>
      <c r="H4321" s="18"/>
      <c r="I4321" s="26"/>
      <c r="J4321" s="19"/>
      <c r="K4321" s="18"/>
      <c r="L4321" s="18"/>
      <c r="M4321" s="18"/>
      <c r="N4321" s="18"/>
      <c r="S4321" s="18"/>
    </row>
    <row r="4322" spans="5:19" x14ac:dyDescent="0.25">
      <c r="E4322" s="16"/>
      <c r="F4322" s="16"/>
      <c r="G4322" s="17"/>
      <c r="H4322" s="18"/>
      <c r="I4322" s="26"/>
      <c r="J4322" s="19"/>
      <c r="K4322" s="18"/>
      <c r="L4322" s="18"/>
      <c r="M4322" s="18"/>
      <c r="N4322" s="18"/>
      <c r="S4322" s="18"/>
    </row>
    <row r="4323" spans="5:19" x14ac:dyDescent="0.25">
      <c r="E4323" s="16"/>
      <c r="F4323" s="16"/>
      <c r="G4323" s="17"/>
      <c r="H4323" s="18"/>
      <c r="I4323" s="26"/>
      <c r="J4323" s="19"/>
      <c r="K4323" s="18"/>
      <c r="L4323" s="18"/>
      <c r="M4323" s="18"/>
      <c r="N4323" s="18"/>
      <c r="S4323" s="18"/>
    </row>
    <row r="4324" spans="5:19" x14ac:dyDescent="0.25">
      <c r="E4324" s="16"/>
      <c r="F4324" s="16"/>
      <c r="G4324" s="17"/>
      <c r="H4324" s="18"/>
      <c r="I4324" s="26"/>
      <c r="J4324" s="19"/>
      <c r="K4324" s="18"/>
      <c r="L4324" s="18"/>
      <c r="M4324" s="18"/>
      <c r="N4324" s="18"/>
      <c r="S4324" s="18"/>
    </row>
    <row r="4325" spans="5:19" x14ac:dyDescent="0.25">
      <c r="E4325" s="16"/>
      <c r="F4325" s="16"/>
      <c r="G4325" s="17"/>
      <c r="H4325" s="18"/>
      <c r="I4325" s="26"/>
      <c r="J4325" s="19"/>
      <c r="K4325" s="18"/>
      <c r="L4325" s="18"/>
      <c r="M4325" s="18"/>
      <c r="N4325" s="18"/>
      <c r="S4325" s="18"/>
    </row>
    <row r="4326" spans="5:19" x14ac:dyDescent="0.25">
      <c r="E4326" s="16"/>
      <c r="F4326" s="16"/>
      <c r="G4326" s="17"/>
      <c r="H4326" s="18"/>
      <c r="I4326" s="26"/>
      <c r="J4326" s="19"/>
      <c r="K4326" s="18"/>
      <c r="L4326" s="18"/>
      <c r="M4326" s="18"/>
      <c r="N4326" s="18"/>
      <c r="S4326" s="18"/>
    </row>
    <row r="4327" spans="5:19" x14ac:dyDescent="0.25">
      <c r="E4327" s="16"/>
      <c r="F4327" s="16"/>
      <c r="G4327" s="17"/>
      <c r="H4327" s="18"/>
      <c r="I4327" s="26"/>
      <c r="J4327" s="19"/>
      <c r="K4327" s="18"/>
      <c r="L4327" s="18"/>
      <c r="M4327" s="18"/>
      <c r="N4327" s="18"/>
      <c r="S4327" s="18"/>
    </row>
    <row r="4328" spans="5:19" x14ac:dyDescent="0.25">
      <c r="E4328" s="16"/>
      <c r="F4328" s="16"/>
      <c r="G4328" s="17"/>
      <c r="H4328" s="18"/>
      <c r="I4328" s="26"/>
      <c r="J4328" s="19"/>
      <c r="K4328" s="18"/>
      <c r="L4328" s="18"/>
      <c r="M4328" s="18"/>
      <c r="N4328" s="18"/>
      <c r="S4328" s="18"/>
    </row>
    <row r="4329" spans="5:19" x14ac:dyDescent="0.25">
      <c r="E4329" s="16"/>
      <c r="F4329" s="16"/>
      <c r="G4329" s="17"/>
      <c r="H4329" s="18"/>
      <c r="I4329" s="26"/>
      <c r="J4329" s="19"/>
      <c r="K4329" s="18"/>
      <c r="L4329" s="18"/>
      <c r="M4329" s="18"/>
      <c r="N4329" s="18"/>
      <c r="S4329" s="18"/>
    </row>
    <row r="4330" spans="5:19" x14ac:dyDescent="0.25">
      <c r="E4330" s="16"/>
      <c r="F4330" s="16"/>
      <c r="G4330" s="17"/>
      <c r="H4330" s="18"/>
      <c r="I4330" s="26"/>
      <c r="J4330" s="19"/>
      <c r="K4330" s="18"/>
      <c r="L4330" s="18"/>
      <c r="M4330" s="18"/>
      <c r="N4330" s="18"/>
      <c r="S4330" s="18"/>
    </row>
    <row r="4331" spans="5:19" x14ac:dyDescent="0.25">
      <c r="E4331" s="16"/>
      <c r="F4331" s="16"/>
      <c r="G4331" s="17"/>
      <c r="H4331" s="18"/>
      <c r="I4331" s="26"/>
      <c r="J4331" s="19"/>
      <c r="K4331" s="18"/>
      <c r="L4331" s="18"/>
      <c r="M4331" s="18"/>
      <c r="N4331" s="18"/>
      <c r="S4331" s="18"/>
    </row>
    <row r="4332" spans="5:19" x14ac:dyDescent="0.25">
      <c r="E4332" s="16"/>
      <c r="F4332" s="16"/>
      <c r="G4332" s="17"/>
      <c r="H4332" s="18"/>
      <c r="I4332" s="26"/>
      <c r="J4332" s="19"/>
      <c r="K4332" s="18"/>
      <c r="L4332" s="18"/>
      <c r="M4332" s="18"/>
      <c r="N4332" s="18"/>
      <c r="S4332" s="18"/>
    </row>
    <row r="4333" spans="5:19" x14ac:dyDescent="0.25">
      <c r="E4333" s="16"/>
      <c r="F4333" s="16"/>
      <c r="G4333" s="17"/>
      <c r="H4333" s="18"/>
      <c r="I4333" s="26"/>
      <c r="J4333" s="19"/>
      <c r="K4333" s="18"/>
      <c r="L4333" s="18"/>
      <c r="M4333" s="18"/>
      <c r="N4333" s="18"/>
      <c r="S4333" s="18"/>
    </row>
    <row r="4334" spans="5:19" x14ac:dyDescent="0.25">
      <c r="E4334" s="16"/>
      <c r="F4334" s="16"/>
      <c r="G4334" s="17"/>
      <c r="H4334" s="18"/>
      <c r="I4334" s="26"/>
      <c r="J4334" s="19"/>
      <c r="K4334" s="18"/>
      <c r="L4334" s="18"/>
      <c r="M4334" s="18"/>
      <c r="N4334" s="18"/>
      <c r="S4334" s="18"/>
    </row>
    <row r="4335" spans="5:19" x14ac:dyDescent="0.25">
      <c r="E4335" s="16"/>
      <c r="F4335" s="16"/>
      <c r="G4335" s="17"/>
      <c r="H4335" s="18"/>
      <c r="I4335" s="26"/>
      <c r="J4335" s="19"/>
      <c r="K4335" s="18"/>
      <c r="L4335" s="18"/>
      <c r="M4335" s="18"/>
      <c r="N4335" s="18"/>
      <c r="S4335" s="18"/>
    </row>
    <row r="4336" spans="5:19" x14ac:dyDescent="0.25">
      <c r="E4336" s="16"/>
      <c r="F4336" s="16"/>
      <c r="G4336" s="17"/>
      <c r="H4336" s="18"/>
      <c r="I4336" s="26"/>
      <c r="J4336" s="19"/>
      <c r="K4336" s="18"/>
      <c r="L4336" s="18"/>
      <c r="M4336" s="18"/>
      <c r="N4336" s="18"/>
      <c r="S4336" s="18"/>
    </row>
    <row r="4337" spans="5:19" x14ac:dyDescent="0.25">
      <c r="E4337" s="16"/>
      <c r="F4337" s="16"/>
      <c r="G4337" s="17"/>
      <c r="H4337" s="18"/>
      <c r="I4337" s="26"/>
      <c r="J4337" s="19"/>
      <c r="K4337" s="18"/>
      <c r="L4337" s="18"/>
      <c r="M4337" s="18"/>
      <c r="N4337" s="18"/>
      <c r="S4337" s="18"/>
    </row>
    <row r="4338" spans="5:19" x14ac:dyDescent="0.25">
      <c r="E4338" s="16"/>
      <c r="F4338" s="16"/>
      <c r="G4338" s="17"/>
      <c r="H4338" s="18"/>
      <c r="I4338" s="26"/>
      <c r="J4338" s="19"/>
      <c r="K4338" s="18"/>
      <c r="L4338" s="18"/>
      <c r="M4338" s="18"/>
      <c r="N4338" s="18"/>
      <c r="S4338" s="18"/>
    </row>
    <row r="4339" spans="5:19" x14ac:dyDescent="0.25">
      <c r="E4339" s="16"/>
      <c r="F4339" s="16"/>
      <c r="G4339" s="17"/>
      <c r="H4339" s="18"/>
      <c r="I4339" s="26"/>
      <c r="J4339" s="19"/>
      <c r="K4339" s="18"/>
      <c r="L4339" s="18"/>
      <c r="M4339" s="18"/>
      <c r="N4339" s="18"/>
      <c r="S4339" s="18"/>
    </row>
    <row r="4340" spans="5:19" x14ac:dyDescent="0.25">
      <c r="E4340" s="16"/>
      <c r="F4340" s="16"/>
      <c r="G4340" s="17"/>
      <c r="H4340" s="18"/>
      <c r="I4340" s="26"/>
      <c r="J4340" s="19"/>
      <c r="K4340" s="18"/>
      <c r="L4340" s="18"/>
      <c r="M4340" s="18"/>
      <c r="N4340" s="18"/>
      <c r="S4340" s="18"/>
    </row>
    <row r="4341" spans="5:19" x14ac:dyDescent="0.25">
      <c r="E4341" s="16"/>
      <c r="F4341" s="16"/>
      <c r="G4341" s="17"/>
      <c r="H4341" s="18"/>
      <c r="I4341" s="26"/>
      <c r="J4341" s="19"/>
      <c r="K4341" s="18"/>
      <c r="L4341" s="18"/>
      <c r="M4341" s="18"/>
      <c r="N4341" s="18"/>
      <c r="S4341" s="18"/>
    </row>
    <row r="4342" spans="5:19" x14ac:dyDescent="0.25">
      <c r="E4342" s="16"/>
      <c r="F4342" s="16"/>
      <c r="G4342" s="17"/>
      <c r="H4342" s="18"/>
      <c r="I4342" s="26"/>
      <c r="J4342" s="19"/>
      <c r="K4342" s="18"/>
      <c r="L4342" s="18"/>
      <c r="M4342" s="18"/>
      <c r="N4342" s="18"/>
      <c r="S4342" s="18"/>
    </row>
    <row r="4343" spans="5:19" x14ac:dyDescent="0.25">
      <c r="E4343" s="16"/>
      <c r="F4343" s="16"/>
      <c r="G4343" s="17"/>
      <c r="H4343" s="18"/>
      <c r="I4343" s="26"/>
      <c r="J4343" s="19"/>
      <c r="K4343" s="18"/>
      <c r="L4343" s="18"/>
      <c r="M4343" s="18"/>
      <c r="N4343" s="18"/>
      <c r="S4343" s="18"/>
    </row>
    <row r="4344" spans="5:19" x14ac:dyDescent="0.25">
      <c r="E4344" s="16"/>
      <c r="F4344" s="16"/>
      <c r="G4344" s="17"/>
      <c r="H4344" s="18"/>
      <c r="I4344" s="26"/>
      <c r="J4344" s="19"/>
      <c r="K4344" s="18"/>
      <c r="L4344" s="18"/>
      <c r="M4344" s="18"/>
      <c r="N4344" s="18"/>
      <c r="S4344" s="18"/>
    </row>
    <row r="4345" spans="5:19" x14ac:dyDescent="0.25">
      <c r="E4345" s="16"/>
      <c r="F4345" s="16"/>
      <c r="G4345" s="17"/>
      <c r="H4345" s="18"/>
      <c r="I4345" s="26"/>
      <c r="J4345" s="19"/>
      <c r="K4345" s="18"/>
      <c r="L4345" s="18"/>
      <c r="M4345" s="18"/>
      <c r="N4345" s="18"/>
      <c r="S4345" s="18"/>
    </row>
    <row r="4346" spans="5:19" x14ac:dyDescent="0.25">
      <c r="E4346" s="16"/>
      <c r="F4346" s="16"/>
      <c r="G4346" s="17"/>
      <c r="H4346" s="18"/>
      <c r="I4346" s="26"/>
      <c r="J4346" s="19"/>
      <c r="K4346" s="18"/>
      <c r="L4346" s="18"/>
      <c r="M4346" s="18"/>
      <c r="N4346" s="18"/>
      <c r="S4346" s="18"/>
    </row>
    <row r="4347" spans="5:19" x14ac:dyDescent="0.25">
      <c r="E4347" s="16"/>
      <c r="F4347" s="16"/>
      <c r="G4347" s="17"/>
      <c r="H4347" s="18"/>
      <c r="I4347" s="26"/>
      <c r="J4347" s="19"/>
      <c r="K4347" s="18"/>
      <c r="L4347" s="18"/>
      <c r="M4347" s="18"/>
      <c r="N4347" s="18"/>
      <c r="S4347" s="18"/>
    </row>
    <row r="4348" spans="5:19" x14ac:dyDescent="0.25">
      <c r="E4348" s="16"/>
      <c r="F4348" s="16"/>
      <c r="G4348" s="17"/>
      <c r="H4348" s="18"/>
      <c r="I4348" s="26"/>
      <c r="J4348" s="19"/>
      <c r="K4348" s="18"/>
      <c r="L4348" s="18"/>
      <c r="M4348" s="18"/>
      <c r="N4348" s="18"/>
      <c r="S4348" s="18"/>
    </row>
    <row r="4349" spans="5:19" x14ac:dyDescent="0.25">
      <c r="E4349" s="16"/>
      <c r="F4349" s="16"/>
      <c r="G4349" s="17"/>
      <c r="H4349" s="18"/>
      <c r="I4349" s="26"/>
      <c r="J4349" s="19"/>
      <c r="K4349" s="18"/>
      <c r="L4349" s="18"/>
      <c r="M4349" s="18"/>
      <c r="N4349" s="18"/>
      <c r="S4349" s="18"/>
    </row>
    <row r="4350" spans="5:19" x14ac:dyDescent="0.25">
      <c r="E4350" s="16"/>
      <c r="F4350" s="16"/>
      <c r="G4350" s="17"/>
      <c r="H4350" s="18"/>
      <c r="I4350" s="26"/>
      <c r="J4350" s="19"/>
      <c r="K4350" s="18"/>
      <c r="L4350" s="18"/>
      <c r="M4350" s="18"/>
      <c r="N4350" s="18"/>
      <c r="S4350" s="18"/>
    </row>
    <row r="4351" spans="5:19" x14ac:dyDescent="0.25">
      <c r="E4351" s="16"/>
      <c r="F4351" s="16"/>
      <c r="G4351" s="17"/>
      <c r="H4351" s="18"/>
      <c r="I4351" s="26"/>
      <c r="J4351" s="19"/>
      <c r="K4351" s="18"/>
      <c r="L4351" s="18"/>
      <c r="M4351" s="18"/>
      <c r="N4351" s="18"/>
      <c r="S4351" s="18"/>
    </row>
    <row r="4352" spans="5:19" x14ac:dyDescent="0.25">
      <c r="E4352" s="16"/>
      <c r="F4352" s="16"/>
      <c r="G4352" s="17"/>
      <c r="H4352" s="18"/>
      <c r="I4352" s="26"/>
      <c r="J4352" s="19"/>
      <c r="K4352" s="18"/>
      <c r="L4352" s="18"/>
      <c r="M4352" s="18"/>
      <c r="N4352" s="18"/>
      <c r="S4352" s="18"/>
    </row>
    <row r="4353" spans="5:19" x14ac:dyDescent="0.25">
      <c r="E4353" s="16"/>
      <c r="F4353" s="16"/>
      <c r="G4353" s="17"/>
      <c r="H4353" s="18"/>
      <c r="I4353" s="26"/>
      <c r="J4353" s="19"/>
      <c r="K4353" s="18"/>
      <c r="L4353" s="18"/>
      <c r="M4353" s="18"/>
      <c r="N4353" s="18"/>
      <c r="S4353" s="18"/>
    </row>
    <row r="4354" spans="5:19" x14ac:dyDescent="0.25">
      <c r="E4354" s="16"/>
      <c r="F4354" s="16"/>
      <c r="G4354" s="17"/>
      <c r="H4354" s="18"/>
      <c r="I4354" s="26"/>
      <c r="J4354" s="19"/>
      <c r="K4354" s="18"/>
      <c r="L4354" s="18"/>
      <c r="M4354" s="18"/>
      <c r="N4354" s="18"/>
      <c r="S4354" s="18"/>
    </row>
    <row r="4355" spans="5:19" x14ac:dyDescent="0.25">
      <c r="E4355" s="16"/>
      <c r="F4355" s="16"/>
      <c r="G4355" s="17"/>
      <c r="H4355" s="18"/>
      <c r="I4355" s="26"/>
      <c r="J4355" s="19"/>
      <c r="K4355" s="18"/>
      <c r="L4355" s="18"/>
      <c r="M4355" s="18"/>
      <c r="N4355" s="18"/>
      <c r="S4355" s="18"/>
    </row>
    <row r="4356" spans="5:19" x14ac:dyDescent="0.25">
      <c r="E4356" s="16"/>
      <c r="F4356" s="16"/>
      <c r="G4356" s="17"/>
      <c r="H4356" s="18"/>
      <c r="I4356" s="26"/>
      <c r="J4356" s="19"/>
      <c r="K4356" s="18"/>
      <c r="L4356" s="18"/>
      <c r="M4356" s="18"/>
      <c r="N4356" s="18"/>
      <c r="S4356" s="18"/>
    </row>
    <row r="4357" spans="5:19" x14ac:dyDescent="0.25">
      <c r="E4357" s="16"/>
      <c r="F4357" s="16"/>
      <c r="G4357" s="17"/>
      <c r="H4357" s="18"/>
      <c r="I4357" s="26"/>
      <c r="J4357" s="19"/>
      <c r="K4357" s="18"/>
      <c r="L4357" s="18"/>
      <c r="M4357" s="18"/>
      <c r="N4357" s="18"/>
      <c r="S4357" s="18"/>
    </row>
    <row r="4358" spans="5:19" x14ac:dyDescent="0.25">
      <c r="E4358" s="16"/>
      <c r="F4358" s="16"/>
      <c r="G4358" s="17"/>
      <c r="H4358" s="18"/>
      <c r="I4358" s="26"/>
      <c r="J4358" s="19"/>
      <c r="K4358" s="18"/>
      <c r="L4358" s="18"/>
      <c r="M4358" s="18"/>
      <c r="N4358" s="18"/>
      <c r="S4358" s="18"/>
    </row>
    <row r="4359" spans="5:19" x14ac:dyDescent="0.25">
      <c r="E4359" s="16"/>
      <c r="F4359" s="16"/>
      <c r="G4359" s="17"/>
      <c r="H4359" s="18"/>
      <c r="I4359" s="26"/>
      <c r="J4359" s="19"/>
      <c r="K4359" s="18"/>
      <c r="L4359" s="18"/>
      <c r="M4359" s="18"/>
      <c r="N4359" s="18"/>
      <c r="S4359" s="18"/>
    </row>
    <row r="4360" spans="5:19" x14ac:dyDescent="0.25">
      <c r="E4360" s="16"/>
      <c r="F4360" s="16"/>
      <c r="G4360" s="17"/>
      <c r="H4360" s="18"/>
      <c r="I4360" s="26"/>
      <c r="J4360" s="19"/>
      <c r="K4360" s="18"/>
      <c r="L4360" s="18"/>
      <c r="M4360" s="18"/>
      <c r="N4360" s="18"/>
      <c r="S4360" s="18"/>
    </row>
    <row r="4361" spans="5:19" x14ac:dyDescent="0.25">
      <c r="E4361" s="16"/>
      <c r="F4361" s="16"/>
      <c r="G4361" s="17"/>
      <c r="H4361" s="18"/>
      <c r="I4361" s="26"/>
      <c r="J4361" s="19"/>
      <c r="K4361" s="18"/>
      <c r="L4361" s="18"/>
      <c r="M4361" s="18"/>
      <c r="N4361" s="18"/>
      <c r="S4361" s="18"/>
    </row>
    <row r="4362" spans="5:19" x14ac:dyDescent="0.25">
      <c r="E4362" s="16"/>
      <c r="F4362" s="16"/>
      <c r="G4362" s="17"/>
      <c r="H4362" s="18"/>
      <c r="I4362" s="26"/>
      <c r="J4362" s="19"/>
      <c r="K4362" s="18"/>
      <c r="L4362" s="18"/>
      <c r="M4362" s="18"/>
      <c r="N4362" s="18"/>
      <c r="S4362" s="18"/>
    </row>
    <row r="4363" spans="5:19" x14ac:dyDescent="0.25">
      <c r="E4363" s="16"/>
      <c r="F4363" s="16"/>
      <c r="G4363" s="17"/>
      <c r="H4363" s="18"/>
      <c r="I4363" s="26"/>
      <c r="J4363" s="19"/>
      <c r="K4363" s="18"/>
      <c r="L4363" s="18"/>
      <c r="M4363" s="18"/>
      <c r="N4363" s="18"/>
      <c r="S4363" s="18"/>
    </row>
    <row r="4364" spans="5:19" x14ac:dyDescent="0.25">
      <c r="E4364" s="16"/>
      <c r="F4364" s="16"/>
      <c r="G4364" s="17"/>
      <c r="H4364" s="18"/>
      <c r="I4364" s="26"/>
      <c r="J4364" s="19"/>
      <c r="K4364" s="18"/>
      <c r="L4364" s="18"/>
      <c r="M4364" s="18"/>
      <c r="N4364" s="18"/>
      <c r="S4364" s="18"/>
    </row>
    <row r="4365" spans="5:19" x14ac:dyDescent="0.25">
      <c r="E4365" s="16"/>
      <c r="F4365" s="16"/>
      <c r="G4365" s="17"/>
      <c r="H4365" s="18"/>
      <c r="I4365" s="26"/>
      <c r="J4365" s="19"/>
      <c r="K4365" s="18"/>
      <c r="L4365" s="18"/>
      <c r="M4365" s="18"/>
      <c r="N4365" s="18"/>
      <c r="S4365" s="18"/>
    </row>
    <row r="4366" spans="5:19" x14ac:dyDescent="0.25">
      <c r="E4366" s="16"/>
      <c r="F4366" s="16"/>
      <c r="G4366" s="17"/>
      <c r="H4366" s="18"/>
      <c r="I4366" s="26"/>
      <c r="J4366" s="19"/>
      <c r="K4366" s="18"/>
      <c r="L4366" s="18"/>
      <c r="M4366" s="18"/>
      <c r="N4366" s="18"/>
      <c r="S4366" s="18"/>
    </row>
    <row r="4367" spans="5:19" x14ac:dyDescent="0.25">
      <c r="E4367" s="16"/>
      <c r="F4367" s="16"/>
      <c r="G4367" s="17"/>
      <c r="H4367" s="18"/>
      <c r="I4367" s="26"/>
      <c r="J4367" s="19"/>
      <c r="K4367" s="18"/>
      <c r="L4367" s="18"/>
      <c r="M4367" s="18"/>
      <c r="N4367" s="18"/>
      <c r="S4367" s="18"/>
    </row>
    <row r="4368" spans="5:19" x14ac:dyDescent="0.25">
      <c r="E4368" s="16"/>
      <c r="F4368" s="16"/>
      <c r="G4368" s="17"/>
      <c r="H4368" s="18"/>
      <c r="I4368" s="26"/>
      <c r="J4368" s="19"/>
      <c r="K4368" s="18"/>
      <c r="L4368" s="18"/>
      <c r="M4368" s="18"/>
      <c r="N4368" s="18"/>
      <c r="S4368" s="18"/>
    </row>
    <row r="4369" spans="5:19" x14ac:dyDescent="0.25">
      <c r="E4369" s="16"/>
      <c r="F4369" s="16"/>
      <c r="G4369" s="17"/>
      <c r="H4369" s="18"/>
      <c r="I4369" s="26"/>
      <c r="J4369" s="19"/>
      <c r="K4369" s="18"/>
      <c r="L4369" s="18"/>
      <c r="M4369" s="18"/>
      <c r="N4369" s="18"/>
      <c r="S4369" s="18"/>
    </row>
    <row r="4370" spans="5:19" x14ac:dyDescent="0.25">
      <c r="E4370" s="16"/>
      <c r="F4370" s="16"/>
      <c r="G4370" s="17"/>
      <c r="H4370" s="18"/>
      <c r="I4370" s="26"/>
      <c r="J4370" s="19"/>
      <c r="K4370" s="18"/>
      <c r="L4370" s="18"/>
      <c r="M4370" s="18"/>
      <c r="N4370" s="18"/>
      <c r="S4370" s="18"/>
    </row>
    <row r="4371" spans="5:19" x14ac:dyDescent="0.25">
      <c r="E4371" s="16"/>
      <c r="F4371" s="16"/>
      <c r="G4371" s="17"/>
      <c r="H4371" s="18"/>
      <c r="I4371" s="26"/>
      <c r="J4371" s="19"/>
      <c r="K4371" s="18"/>
      <c r="L4371" s="18"/>
      <c r="M4371" s="18"/>
      <c r="N4371" s="18"/>
      <c r="S4371" s="18"/>
    </row>
    <row r="4372" spans="5:19" x14ac:dyDescent="0.25">
      <c r="E4372" s="16"/>
      <c r="F4372" s="16"/>
      <c r="G4372" s="17"/>
      <c r="H4372" s="18"/>
      <c r="I4372" s="26"/>
      <c r="J4372" s="19"/>
      <c r="K4372" s="18"/>
      <c r="L4372" s="18"/>
      <c r="M4372" s="18"/>
      <c r="N4372" s="18"/>
      <c r="S4372" s="18"/>
    </row>
    <row r="4373" spans="5:19" x14ac:dyDescent="0.25">
      <c r="E4373" s="16"/>
      <c r="F4373" s="16"/>
      <c r="G4373" s="17"/>
      <c r="H4373" s="18"/>
      <c r="I4373" s="26"/>
      <c r="J4373" s="19"/>
      <c r="K4373" s="18"/>
      <c r="L4373" s="18"/>
      <c r="M4373" s="18"/>
      <c r="N4373" s="18"/>
      <c r="S4373" s="18"/>
    </row>
    <row r="4374" spans="5:19" x14ac:dyDescent="0.25">
      <c r="E4374" s="16"/>
      <c r="F4374" s="16"/>
      <c r="G4374" s="17"/>
      <c r="H4374" s="18"/>
      <c r="I4374" s="26"/>
      <c r="J4374" s="19"/>
      <c r="K4374" s="18"/>
      <c r="L4374" s="18"/>
      <c r="M4374" s="18"/>
      <c r="N4374" s="18"/>
      <c r="S4374" s="18"/>
    </row>
    <row r="4375" spans="5:19" x14ac:dyDescent="0.25">
      <c r="E4375" s="16"/>
      <c r="F4375" s="16"/>
      <c r="G4375" s="17"/>
      <c r="H4375" s="18"/>
      <c r="I4375" s="26"/>
      <c r="J4375" s="19"/>
      <c r="K4375" s="18"/>
      <c r="L4375" s="18"/>
      <c r="M4375" s="18"/>
      <c r="N4375" s="18"/>
      <c r="S4375" s="18"/>
    </row>
    <row r="4376" spans="5:19" x14ac:dyDescent="0.25">
      <c r="E4376" s="16"/>
      <c r="F4376" s="16"/>
      <c r="G4376" s="17"/>
      <c r="H4376" s="18"/>
      <c r="I4376" s="26"/>
      <c r="J4376" s="19"/>
      <c r="K4376" s="18"/>
      <c r="L4376" s="18"/>
      <c r="M4376" s="18"/>
      <c r="N4376" s="18"/>
      <c r="S4376" s="18"/>
    </row>
    <row r="4377" spans="5:19" x14ac:dyDescent="0.25">
      <c r="E4377" s="16"/>
      <c r="F4377" s="16"/>
      <c r="G4377" s="17"/>
      <c r="H4377" s="18"/>
      <c r="I4377" s="26"/>
      <c r="J4377" s="19"/>
      <c r="K4377" s="18"/>
      <c r="L4377" s="18"/>
      <c r="M4377" s="18"/>
      <c r="N4377" s="18"/>
      <c r="S4377" s="18"/>
    </row>
    <row r="4378" spans="5:19" x14ac:dyDescent="0.25">
      <c r="E4378" s="16"/>
      <c r="F4378" s="16"/>
      <c r="G4378" s="17"/>
      <c r="H4378" s="18"/>
      <c r="I4378" s="26"/>
      <c r="J4378" s="19"/>
      <c r="K4378" s="18"/>
      <c r="L4378" s="18"/>
      <c r="M4378" s="18"/>
      <c r="N4378" s="18"/>
      <c r="S4378" s="18"/>
    </row>
    <row r="4379" spans="5:19" x14ac:dyDescent="0.25">
      <c r="E4379" s="16"/>
      <c r="F4379" s="16"/>
      <c r="G4379" s="17"/>
      <c r="H4379" s="18"/>
      <c r="I4379" s="26"/>
      <c r="J4379" s="19"/>
      <c r="K4379" s="18"/>
      <c r="L4379" s="18"/>
      <c r="M4379" s="18"/>
      <c r="N4379" s="18"/>
      <c r="S4379" s="18"/>
    </row>
    <row r="4380" spans="5:19" x14ac:dyDescent="0.25">
      <c r="E4380" s="16"/>
      <c r="F4380" s="16"/>
      <c r="G4380" s="17"/>
      <c r="H4380" s="18"/>
      <c r="I4380" s="26"/>
      <c r="J4380" s="19"/>
      <c r="K4380" s="18"/>
      <c r="L4380" s="18"/>
      <c r="M4380" s="18"/>
      <c r="N4380" s="18"/>
      <c r="S4380" s="18"/>
    </row>
    <row r="4381" spans="5:19" x14ac:dyDescent="0.25">
      <c r="E4381" s="16"/>
      <c r="F4381" s="16"/>
      <c r="G4381" s="17"/>
      <c r="H4381" s="18"/>
      <c r="I4381" s="26"/>
      <c r="J4381" s="19"/>
      <c r="K4381" s="18"/>
      <c r="L4381" s="18"/>
      <c r="M4381" s="18"/>
      <c r="N4381" s="18"/>
      <c r="S4381" s="18"/>
    </row>
    <row r="4382" spans="5:19" x14ac:dyDescent="0.25">
      <c r="E4382" s="16"/>
      <c r="F4382" s="16"/>
      <c r="G4382" s="17"/>
      <c r="H4382" s="18"/>
      <c r="I4382" s="26"/>
      <c r="J4382" s="19"/>
      <c r="K4382" s="18"/>
      <c r="L4382" s="18"/>
      <c r="M4382" s="18"/>
      <c r="N4382" s="18"/>
      <c r="S4382" s="18"/>
    </row>
    <row r="4383" spans="5:19" x14ac:dyDescent="0.25">
      <c r="E4383" s="16"/>
      <c r="F4383" s="16"/>
      <c r="G4383" s="17"/>
      <c r="H4383" s="18"/>
      <c r="I4383" s="26"/>
      <c r="J4383" s="19"/>
      <c r="K4383" s="18"/>
      <c r="L4383" s="18"/>
      <c r="M4383" s="18"/>
      <c r="N4383" s="18"/>
      <c r="S4383" s="18"/>
    </row>
    <row r="4384" spans="5:19" x14ac:dyDescent="0.25">
      <c r="E4384" s="16"/>
      <c r="F4384" s="16"/>
      <c r="G4384" s="17"/>
      <c r="H4384" s="18"/>
      <c r="I4384" s="26"/>
      <c r="J4384" s="19"/>
      <c r="K4384" s="18"/>
      <c r="L4384" s="18"/>
      <c r="M4384" s="18"/>
      <c r="N4384" s="18"/>
      <c r="S4384" s="18"/>
    </row>
    <row r="4385" spans="5:19" x14ac:dyDescent="0.25">
      <c r="E4385" s="16"/>
      <c r="F4385" s="16"/>
      <c r="G4385" s="17"/>
      <c r="H4385" s="18"/>
      <c r="I4385" s="26"/>
      <c r="J4385" s="19"/>
      <c r="K4385" s="18"/>
      <c r="L4385" s="18"/>
      <c r="M4385" s="18"/>
      <c r="N4385" s="18"/>
      <c r="S4385" s="18"/>
    </row>
    <row r="4386" spans="5:19" x14ac:dyDescent="0.25">
      <c r="E4386" s="16"/>
      <c r="F4386" s="16"/>
      <c r="G4386" s="17"/>
      <c r="H4386" s="18"/>
      <c r="I4386" s="26"/>
      <c r="J4386" s="19"/>
      <c r="K4386" s="18"/>
      <c r="L4386" s="18"/>
      <c r="M4386" s="18"/>
      <c r="N4386" s="18"/>
      <c r="S4386" s="18"/>
    </row>
    <row r="4387" spans="5:19" x14ac:dyDescent="0.25">
      <c r="E4387" s="16"/>
      <c r="F4387" s="16"/>
      <c r="G4387" s="17"/>
      <c r="H4387" s="18"/>
      <c r="I4387" s="26"/>
      <c r="J4387" s="19"/>
      <c r="K4387" s="18"/>
      <c r="L4387" s="18"/>
      <c r="M4387" s="18"/>
      <c r="N4387" s="18"/>
      <c r="S4387" s="18"/>
    </row>
    <row r="4388" spans="5:19" x14ac:dyDescent="0.25">
      <c r="E4388" s="16"/>
      <c r="F4388" s="16"/>
      <c r="G4388" s="17"/>
      <c r="H4388" s="18"/>
      <c r="I4388" s="26"/>
      <c r="J4388" s="19"/>
      <c r="K4388" s="18"/>
      <c r="L4388" s="18"/>
      <c r="M4388" s="18"/>
      <c r="N4388" s="18"/>
      <c r="S4388" s="18"/>
    </row>
    <row r="4389" spans="5:19" x14ac:dyDescent="0.25">
      <c r="E4389" s="16"/>
      <c r="F4389" s="16"/>
      <c r="G4389" s="17"/>
      <c r="H4389" s="18"/>
      <c r="I4389" s="26"/>
      <c r="J4389" s="19"/>
      <c r="K4389" s="18"/>
      <c r="L4389" s="18"/>
      <c r="M4389" s="18"/>
      <c r="N4389" s="18"/>
      <c r="S4389" s="18"/>
    </row>
    <row r="4390" spans="5:19" x14ac:dyDescent="0.25">
      <c r="E4390" s="16"/>
      <c r="F4390" s="16"/>
      <c r="G4390" s="17"/>
      <c r="H4390" s="18"/>
      <c r="I4390" s="26"/>
      <c r="J4390" s="19"/>
      <c r="K4390" s="18"/>
      <c r="L4390" s="18"/>
      <c r="M4390" s="18"/>
      <c r="N4390" s="18"/>
      <c r="S4390" s="18"/>
    </row>
    <row r="4391" spans="5:19" x14ac:dyDescent="0.25">
      <c r="E4391" s="16"/>
      <c r="F4391" s="16"/>
      <c r="G4391" s="17"/>
      <c r="H4391" s="18"/>
      <c r="I4391" s="26"/>
      <c r="J4391" s="19"/>
      <c r="K4391" s="18"/>
      <c r="L4391" s="18"/>
      <c r="M4391" s="18"/>
      <c r="N4391" s="18"/>
      <c r="S4391" s="18"/>
    </row>
    <row r="4392" spans="5:19" x14ac:dyDescent="0.25">
      <c r="E4392" s="16"/>
      <c r="F4392" s="16"/>
      <c r="G4392" s="17"/>
      <c r="H4392" s="18"/>
      <c r="I4392" s="26"/>
      <c r="J4392" s="19"/>
      <c r="K4392" s="18"/>
      <c r="L4392" s="18"/>
      <c r="M4392" s="18"/>
      <c r="N4392" s="18"/>
      <c r="S4392" s="18"/>
    </row>
    <row r="4393" spans="5:19" x14ac:dyDescent="0.25">
      <c r="E4393" s="16"/>
      <c r="F4393" s="16"/>
      <c r="G4393" s="17"/>
      <c r="H4393" s="18"/>
      <c r="I4393" s="26"/>
      <c r="J4393" s="19"/>
      <c r="K4393" s="18"/>
      <c r="L4393" s="18"/>
      <c r="M4393" s="18"/>
      <c r="N4393" s="18"/>
      <c r="S4393" s="18"/>
    </row>
    <row r="4394" spans="5:19" x14ac:dyDescent="0.25">
      <c r="E4394" s="16"/>
      <c r="F4394" s="16"/>
      <c r="G4394" s="17"/>
      <c r="H4394" s="18"/>
      <c r="I4394" s="26"/>
      <c r="J4394" s="19"/>
      <c r="K4394" s="18"/>
      <c r="L4394" s="18"/>
      <c r="M4394" s="18"/>
      <c r="N4394" s="18"/>
      <c r="S4394" s="18"/>
    </row>
    <row r="4395" spans="5:19" x14ac:dyDescent="0.25">
      <c r="E4395" s="16"/>
      <c r="F4395" s="16"/>
      <c r="G4395" s="17"/>
      <c r="H4395" s="18"/>
      <c r="I4395" s="26"/>
      <c r="J4395" s="19"/>
      <c r="K4395" s="18"/>
      <c r="L4395" s="18"/>
      <c r="M4395" s="18"/>
      <c r="N4395" s="18"/>
      <c r="S4395" s="18"/>
    </row>
    <row r="4396" spans="5:19" x14ac:dyDescent="0.25">
      <c r="E4396" s="16"/>
      <c r="F4396" s="16"/>
      <c r="G4396" s="17"/>
      <c r="H4396" s="18"/>
      <c r="I4396" s="26"/>
      <c r="J4396" s="19"/>
      <c r="K4396" s="18"/>
      <c r="L4396" s="18"/>
      <c r="M4396" s="18"/>
      <c r="N4396" s="18"/>
      <c r="S4396" s="18"/>
    </row>
    <row r="4397" spans="5:19" x14ac:dyDescent="0.25">
      <c r="E4397" s="16"/>
      <c r="F4397" s="16"/>
      <c r="G4397" s="17"/>
      <c r="H4397" s="18"/>
      <c r="I4397" s="26"/>
      <c r="J4397" s="19"/>
      <c r="K4397" s="18"/>
      <c r="L4397" s="18"/>
      <c r="M4397" s="18"/>
      <c r="N4397" s="18"/>
      <c r="S4397" s="18"/>
    </row>
    <row r="4398" spans="5:19" x14ac:dyDescent="0.25">
      <c r="E4398" s="16"/>
      <c r="F4398" s="16"/>
      <c r="G4398" s="17"/>
      <c r="H4398" s="18"/>
      <c r="I4398" s="26"/>
      <c r="J4398" s="19"/>
      <c r="K4398" s="18"/>
      <c r="L4398" s="18"/>
      <c r="M4398" s="18"/>
      <c r="N4398" s="18"/>
      <c r="S4398" s="18"/>
    </row>
    <row r="4399" spans="5:19" x14ac:dyDescent="0.25">
      <c r="E4399" s="16"/>
      <c r="F4399" s="16"/>
      <c r="G4399" s="17"/>
      <c r="H4399" s="18"/>
      <c r="I4399" s="26"/>
      <c r="J4399" s="19"/>
      <c r="K4399" s="18"/>
      <c r="L4399" s="18"/>
      <c r="M4399" s="18"/>
      <c r="N4399" s="18"/>
      <c r="S4399" s="18"/>
    </row>
    <row r="4400" spans="5:19" x14ac:dyDescent="0.25">
      <c r="E4400" s="16"/>
      <c r="F4400" s="16"/>
      <c r="G4400" s="17"/>
      <c r="H4400" s="18"/>
      <c r="I4400" s="26"/>
      <c r="J4400" s="19"/>
      <c r="K4400" s="18"/>
      <c r="L4400" s="18"/>
      <c r="M4400" s="18"/>
      <c r="N4400" s="18"/>
      <c r="S4400" s="18"/>
    </row>
    <row r="4401" spans="5:19" x14ac:dyDescent="0.25">
      <c r="E4401" s="16"/>
      <c r="F4401" s="16"/>
      <c r="G4401" s="17"/>
      <c r="H4401" s="18"/>
      <c r="I4401" s="26"/>
      <c r="J4401" s="19"/>
      <c r="K4401" s="18"/>
      <c r="L4401" s="18"/>
      <c r="M4401" s="18"/>
      <c r="N4401" s="18"/>
      <c r="S4401" s="18"/>
    </row>
    <row r="4402" spans="5:19" x14ac:dyDescent="0.25">
      <c r="E4402" s="16"/>
      <c r="F4402" s="16"/>
      <c r="G4402" s="17"/>
      <c r="H4402" s="18"/>
      <c r="I4402" s="26"/>
      <c r="J4402" s="19"/>
      <c r="K4402" s="18"/>
      <c r="L4402" s="18"/>
      <c r="M4402" s="18"/>
      <c r="N4402" s="18"/>
      <c r="S4402" s="18"/>
    </row>
    <row r="4403" spans="5:19" x14ac:dyDescent="0.25">
      <c r="E4403" s="16"/>
      <c r="F4403" s="16"/>
      <c r="G4403" s="17"/>
      <c r="H4403" s="18"/>
      <c r="I4403" s="26"/>
      <c r="J4403" s="19"/>
      <c r="K4403" s="18"/>
      <c r="L4403" s="18"/>
      <c r="M4403" s="18"/>
      <c r="N4403" s="18"/>
      <c r="S4403" s="18"/>
    </row>
    <row r="4404" spans="5:19" x14ac:dyDescent="0.25">
      <c r="E4404" s="16"/>
      <c r="F4404" s="16"/>
      <c r="G4404" s="17"/>
      <c r="H4404" s="18"/>
      <c r="I4404" s="26"/>
      <c r="J4404" s="19"/>
      <c r="K4404" s="18"/>
      <c r="L4404" s="18"/>
      <c r="M4404" s="18"/>
      <c r="N4404" s="18"/>
      <c r="S4404" s="18"/>
    </row>
    <row r="4405" spans="5:19" x14ac:dyDescent="0.25">
      <c r="E4405" s="16"/>
      <c r="F4405" s="16"/>
      <c r="G4405" s="17"/>
      <c r="H4405" s="18"/>
      <c r="I4405" s="26"/>
      <c r="J4405" s="19"/>
      <c r="K4405" s="18"/>
      <c r="L4405" s="18"/>
      <c r="M4405" s="18"/>
      <c r="N4405" s="18"/>
      <c r="S4405" s="18"/>
    </row>
    <row r="4406" spans="5:19" x14ac:dyDescent="0.25">
      <c r="E4406" s="16"/>
      <c r="F4406" s="16"/>
      <c r="G4406" s="17"/>
      <c r="H4406" s="18"/>
      <c r="I4406" s="26"/>
      <c r="J4406" s="19"/>
      <c r="K4406" s="18"/>
      <c r="L4406" s="18"/>
      <c r="M4406" s="18"/>
      <c r="N4406" s="18"/>
      <c r="S4406" s="18"/>
    </row>
    <row r="4407" spans="5:19" x14ac:dyDescent="0.25">
      <c r="E4407" s="16"/>
      <c r="F4407" s="16"/>
      <c r="G4407" s="17"/>
      <c r="H4407" s="18"/>
      <c r="I4407" s="26"/>
      <c r="J4407" s="19"/>
      <c r="K4407" s="18"/>
      <c r="L4407" s="18"/>
      <c r="M4407" s="18"/>
      <c r="N4407" s="18"/>
      <c r="S4407" s="18"/>
    </row>
    <row r="4408" spans="5:19" x14ac:dyDescent="0.25">
      <c r="E4408" s="16"/>
      <c r="F4408" s="16"/>
      <c r="G4408" s="17"/>
      <c r="H4408" s="18"/>
      <c r="I4408" s="26"/>
      <c r="J4408" s="19"/>
      <c r="K4408" s="18"/>
      <c r="L4408" s="18"/>
      <c r="M4408" s="18"/>
      <c r="N4408" s="18"/>
      <c r="S4408" s="18"/>
    </row>
    <row r="4409" spans="5:19" x14ac:dyDescent="0.25">
      <c r="E4409" s="16"/>
      <c r="F4409" s="16"/>
      <c r="G4409" s="17"/>
      <c r="H4409" s="18"/>
      <c r="I4409" s="26"/>
      <c r="J4409" s="19"/>
      <c r="K4409" s="18"/>
      <c r="L4409" s="18"/>
      <c r="M4409" s="18"/>
      <c r="N4409" s="18"/>
      <c r="S4409" s="18"/>
    </row>
    <row r="4410" spans="5:19" x14ac:dyDescent="0.25">
      <c r="E4410" s="16"/>
      <c r="F4410" s="16"/>
      <c r="G4410" s="17"/>
      <c r="H4410" s="18"/>
      <c r="I4410" s="26"/>
      <c r="J4410" s="19"/>
      <c r="K4410" s="18"/>
      <c r="L4410" s="18"/>
      <c r="M4410" s="18"/>
      <c r="N4410" s="18"/>
      <c r="S4410" s="18"/>
    </row>
    <row r="4411" spans="5:19" x14ac:dyDescent="0.25">
      <c r="E4411" s="16"/>
      <c r="F4411" s="16"/>
      <c r="G4411" s="17"/>
      <c r="H4411" s="18"/>
      <c r="I4411" s="26"/>
      <c r="J4411" s="19"/>
      <c r="K4411" s="18"/>
      <c r="L4411" s="18"/>
      <c r="M4411" s="18"/>
      <c r="N4411" s="18"/>
      <c r="S4411" s="18"/>
    </row>
    <row r="4412" spans="5:19" x14ac:dyDescent="0.25">
      <c r="E4412" s="16"/>
      <c r="F4412" s="16"/>
      <c r="G4412" s="17"/>
      <c r="H4412" s="18"/>
      <c r="I4412" s="26"/>
      <c r="J4412" s="19"/>
      <c r="K4412" s="18"/>
      <c r="L4412" s="18"/>
      <c r="M4412" s="18"/>
      <c r="N4412" s="18"/>
      <c r="S4412" s="18"/>
    </row>
    <row r="4413" spans="5:19" x14ac:dyDescent="0.25">
      <c r="E4413" s="16"/>
      <c r="F4413" s="16"/>
      <c r="G4413" s="17"/>
      <c r="H4413" s="18"/>
      <c r="I4413" s="26"/>
      <c r="J4413" s="19"/>
      <c r="K4413" s="18"/>
      <c r="L4413" s="18"/>
      <c r="M4413" s="18"/>
      <c r="N4413" s="18"/>
      <c r="S4413" s="18"/>
    </row>
    <row r="4414" spans="5:19" x14ac:dyDescent="0.25">
      <c r="E4414" s="16"/>
      <c r="F4414" s="16"/>
      <c r="G4414" s="17"/>
      <c r="H4414" s="18"/>
      <c r="I4414" s="26"/>
      <c r="J4414" s="19"/>
      <c r="K4414" s="18"/>
      <c r="L4414" s="18"/>
      <c r="M4414" s="18"/>
      <c r="N4414" s="18"/>
      <c r="S4414" s="18"/>
    </row>
    <row r="4415" spans="5:19" x14ac:dyDescent="0.25">
      <c r="E4415" s="16"/>
      <c r="F4415" s="16"/>
      <c r="G4415" s="17"/>
      <c r="H4415" s="18"/>
      <c r="I4415" s="26"/>
      <c r="J4415" s="19"/>
      <c r="K4415" s="18"/>
      <c r="L4415" s="18"/>
      <c r="M4415" s="18"/>
      <c r="N4415" s="18"/>
      <c r="S4415" s="18"/>
    </row>
    <row r="4416" spans="5:19" x14ac:dyDescent="0.25">
      <c r="E4416" s="16"/>
      <c r="F4416" s="16"/>
      <c r="G4416" s="17"/>
      <c r="H4416" s="18"/>
      <c r="I4416" s="26"/>
      <c r="J4416" s="19"/>
      <c r="K4416" s="18"/>
      <c r="L4416" s="18"/>
      <c r="M4416" s="18"/>
      <c r="N4416" s="18"/>
      <c r="S4416" s="18"/>
    </row>
    <row r="4417" spans="5:19" x14ac:dyDescent="0.25">
      <c r="E4417" s="16"/>
      <c r="F4417" s="16"/>
      <c r="G4417" s="17"/>
      <c r="H4417" s="18"/>
      <c r="I4417" s="26"/>
      <c r="J4417" s="19"/>
      <c r="K4417" s="18"/>
      <c r="L4417" s="18"/>
      <c r="M4417" s="18"/>
      <c r="N4417" s="18"/>
      <c r="S4417" s="18"/>
    </row>
    <row r="4418" spans="5:19" x14ac:dyDescent="0.25">
      <c r="E4418" s="16"/>
      <c r="F4418" s="16"/>
      <c r="G4418" s="17"/>
      <c r="H4418" s="18"/>
      <c r="I4418" s="26"/>
      <c r="J4418" s="19"/>
      <c r="K4418" s="18"/>
      <c r="L4418" s="18"/>
      <c r="M4418" s="18"/>
      <c r="N4418" s="18"/>
      <c r="S4418" s="18"/>
    </row>
    <row r="4419" spans="5:19" x14ac:dyDescent="0.25">
      <c r="E4419" s="16"/>
      <c r="F4419" s="16"/>
      <c r="G4419" s="17"/>
      <c r="H4419" s="18"/>
      <c r="I4419" s="26"/>
      <c r="J4419" s="19"/>
      <c r="K4419" s="18"/>
      <c r="L4419" s="18"/>
      <c r="M4419" s="18"/>
      <c r="N4419" s="18"/>
      <c r="S4419" s="18"/>
    </row>
    <row r="4420" spans="5:19" x14ac:dyDescent="0.25">
      <c r="E4420" s="16"/>
      <c r="F4420" s="16"/>
      <c r="G4420" s="17"/>
      <c r="H4420" s="18"/>
      <c r="I4420" s="26"/>
      <c r="J4420" s="19"/>
      <c r="K4420" s="18"/>
      <c r="L4420" s="18"/>
      <c r="M4420" s="18"/>
      <c r="N4420" s="18"/>
      <c r="S4420" s="18"/>
    </row>
    <row r="4421" spans="5:19" x14ac:dyDescent="0.25">
      <c r="E4421" s="16"/>
      <c r="F4421" s="16"/>
      <c r="G4421" s="17"/>
      <c r="H4421" s="18"/>
      <c r="I4421" s="26"/>
      <c r="J4421" s="19"/>
      <c r="K4421" s="18"/>
      <c r="L4421" s="18"/>
      <c r="M4421" s="18"/>
      <c r="N4421" s="18"/>
      <c r="S4421" s="18"/>
    </row>
    <row r="4422" spans="5:19" x14ac:dyDescent="0.25">
      <c r="E4422" s="16"/>
      <c r="F4422" s="16"/>
      <c r="G4422" s="17"/>
      <c r="H4422" s="18"/>
      <c r="I4422" s="26"/>
      <c r="J4422" s="19"/>
      <c r="K4422" s="18"/>
      <c r="L4422" s="18"/>
      <c r="M4422" s="18"/>
      <c r="N4422" s="18"/>
      <c r="S4422" s="18"/>
    </row>
    <row r="4423" spans="5:19" x14ac:dyDescent="0.25">
      <c r="E4423" s="16"/>
      <c r="F4423" s="16"/>
      <c r="G4423" s="17"/>
      <c r="H4423" s="18"/>
      <c r="I4423" s="26"/>
      <c r="J4423" s="19"/>
      <c r="K4423" s="18"/>
      <c r="L4423" s="18"/>
      <c r="M4423" s="18"/>
      <c r="N4423" s="18"/>
      <c r="S4423" s="18"/>
    </row>
    <row r="4424" spans="5:19" x14ac:dyDescent="0.25">
      <c r="E4424" s="16"/>
      <c r="F4424" s="16"/>
      <c r="G4424" s="17"/>
      <c r="H4424" s="18"/>
      <c r="I4424" s="26"/>
      <c r="J4424" s="19"/>
      <c r="K4424" s="18"/>
      <c r="L4424" s="18"/>
      <c r="M4424" s="18"/>
      <c r="N4424" s="18"/>
      <c r="S4424" s="18"/>
    </row>
    <row r="4425" spans="5:19" x14ac:dyDescent="0.25">
      <c r="E4425" s="16"/>
      <c r="F4425" s="16"/>
      <c r="G4425" s="17"/>
      <c r="H4425" s="18"/>
      <c r="I4425" s="26"/>
      <c r="J4425" s="19"/>
      <c r="K4425" s="18"/>
      <c r="L4425" s="18"/>
      <c r="M4425" s="18"/>
      <c r="N4425" s="18"/>
      <c r="S4425" s="18"/>
    </row>
    <row r="4426" spans="5:19" x14ac:dyDescent="0.25">
      <c r="E4426" s="16"/>
      <c r="F4426" s="16"/>
      <c r="G4426" s="17"/>
      <c r="H4426" s="18"/>
      <c r="I4426" s="26"/>
      <c r="J4426" s="19"/>
      <c r="K4426" s="18"/>
      <c r="L4426" s="18"/>
      <c r="M4426" s="18"/>
      <c r="N4426" s="18"/>
      <c r="S4426" s="18"/>
    </row>
    <row r="4427" spans="5:19" x14ac:dyDescent="0.25">
      <c r="E4427" s="16"/>
      <c r="F4427" s="16"/>
      <c r="G4427" s="17"/>
      <c r="H4427" s="18"/>
      <c r="I4427" s="26"/>
      <c r="J4427" s="19"/>
      <c r="K4427" s="18"/>
      <c r="L4427" s="18"/>
      <c r="M4427" s="18"/>
      <c r="N4427" s="18"/>
      <c r="S4427" s="18"/>
    </row>
    <row r="4428" spans="5:19" x14ac:dyDescent="0.25">
      <c r="E4428" s="16"/>
      <c r="F4428" s="16"/>
      <c r="G4428" s="17"/>
      <c r="H4428" s="18"/>
      <c r="I4428" s="26"/>
      <c r="J4428" s="19"/>
      <c r="K4428" s="18"/>
      <c r="L4428" s="18"/>
      <c r="M4428" s="18"/>
      <c r="N4428" s="18"/>
      <c r="S4428" s="18"/>
    </row>
    <row r="4429" spans="5:19" x14ac:dyDescent="0.25">
      <c r="E4429" s="16"/>
      <c r="F4429" s="16"/>
      <c r="G4429" s="17"/>
      <c r="H4429" s="18"/>
      <c r="I4429" s="26"/>
      <c r="J4429" s="19"/>
      <c r="K4429" s="18"/>
      <c r="L4429" s="18"/>
      <c r="M4429" s="18"/>
      <c r="N4429" s="18"/>
      <c r="S4429" s="18"/>
    </row>
    <row r="4430" spans="5:19" x14ac:dyDescent="0.25">
      <c r="E4430" s="16"/>
      <c r="F4430" s="16"/>
      <c r="G4430" s="17"/>
      <c r="H4430" s="18"/>
      <c r="I4430" s="26"/>
      <c r="J4430" s="19"/>
      <c r="K4430" s="18"/>
      <c r="L4430" s="18"/>
      <c r="M4430" s="18"/>
      <c r="N4430" s="18"/>
      <c r="S4430" s="18"/>
    </row>
    <row r="4431" spans="5:19" x14ac:dyDescent="0.25">
      <c r="E4431" s="16"/>
      <c r="F4431" s="16"/>
      <c r="G4431" s="17"/>
      <c r="H4431" s="18"/>
      <c r="I4431" s="26"/>
      <c r="J4431" s="19"/>
      <c r="K4431" s="18"/>
      <c r="L4431" s="18"/>
      <c r="M4431" s="18"/>
      <c r="N4431" s="18"/>
      <c r="S4431" s="18"/>
    </row>
    <row r="4432" spans="5:19" x14ac:dyDescent="0.25">
      <c r="E4432" s="16"/>
      <c r="F4432" s="16"/>
      <c r="G4432" s="17"/>
      <c r="H4432" s="18"/>
      <c r="I4432" s="26"/>
      <c r="J4432" s="19"/>
      <c r="K4432" s="18"/>
      <c r="L4432" s="18"/>
      <c r="M4432" s="18"/>
      <c r="N4432" s="18"/>
      <c r="S4432" s="18"/>
    </row>
    <row r="4433" spans="5:19" x14ac:dyDescent="0.25">
      <c r="E4433" s="16"/>
      <c r="F4433" s="16"/>
      <c r="G4433" s="17"/>
      <c r="H4433" s="18"/>
      <c r="I4433" s="26"/>
      <c r="J4433" s="19"/>
      <c r="K4433" s="18"/>
      <c r="L4433" s="18"/>
      <c r="M4433" s="18"/>
      <c r="N4433" s="18"/>
      <c r="S4433" s="18"/>
    </row>
    <row r="4434" spans="5:19" x14ac:dyDescent="0.25">
      <c r="E4434" s="16"/>
      <c r="F4434" s="16"/>
      <c r="G4434" s="17"/>
      <c r="H4434" s="18"/>
      <c r="I4434" s="26"/>
      <c r="J4434" s="19"/>
      <c r="K4434" s="18"/>
      <c r="L4434" s="18"/>
      <c r="M4434" s="18"/>
      <c r="N4434" s="18"/>
      <c r="S4434" s="18"/>
    </row>
    <row r="4435" spans="5:19" x14ac:dyDescent="0.25">
      <c r="E4435" s="16"/>
      <c r="F4435" s="16"/>
      <c r="G4435" s="17"/>
      <c r="H4435" s="18"/>
      <c r="I4435" s="26"/>
      <c r="J4435" s="19"/>
      <c r="K4435" s="18"/>
      <c r="L4435" s="18"/>
      <c r="M4435" s="18"/>
      <c r="N4435" s="18"/>
      <c r="S4435" s="18"/>
    </row>
    <row r="4436" spans="5:19" x14ac:dyDescent="0.25">
      <c r="E4436" s="16"/>
      <c r="F4436" s="16"/>
      <c r="G4436" s="17"/>
      <c r="H4436" s="18"/>
      <c r="I4436" s="26"/>
      <c r="J4436" s="19"/>
      <c r="K4436" s="18"/>
      <c r="L4436" s="18"/>
      <c r="M4436" s="18"/>
      <c r="N4436" s="18"/>
      <c r="S4436" s="18"/>
    </row>
    <row r="4437" spans="5:19" x14ac:dyDescent="0.25">
      <c r="E4437" s="16"/>
      <c r="F4437" s="16"/>
      <c r="G4437" s="17"/>
      <c r="H4437" s="18"/>
      <c r="I4437" s="26"/>
      <c r="J4437" s="19"/>
      <c r="K4437" s="18"/>
      <c r="L4437" s="18"/>
      <c r="M4437" s="18"/>
      <c r="N4437" s="18"/>
      <c r="S4437" s="18"/>
    </row>
    <row r="4438" spans="5:19" x14ac:dyDescent="0.25">
      <c r="E4438" s="16"/>
      <c r="F4438" s="16"/>
      <c r="G4438" s="17"/>
      <c r="H4438" s="18"/>
      <c r="I4438" s="26"/>
      <c r="J4438" s="19"/>
      <c r="K4438" s="18"/>
      <c r="L4438" s="18"/>
      <c r="M4438" s="18"/>
      <c r="N4438" s="18"/>
      <c r="S4438" s="18"/>
    </row>
    <row r="4439" spans="5:19" x14ac:dyDescent="0.25">
      <c r="E4439" s="16"/>
      <c r="F4439" s="16"/>
      <c r="G4439" s="17"/>
      <c r="H4439" s="18"/>
      <c r="I4439" s="26"/>
      <c r="J4439" s="19"/>
      <c r="K4439" s="18"/>
      <c r="L4439" s="18"/>
      <c r="M4439" s="18"/>
      <c r="N4439" s="18"/>
      <c r="S4439" s="18"/>
    </row>
    <row r="4440" spans="5:19" x14ac:dyDescent="0.25">
      <c r="E4440" s="16"/>
      <c r="F4440" s="16"/>
      <c r="G4440" s="17"/>
      <c r="H4440" s="18"/>
      <c r="I4440" s="26"/>
      <c r="J4440" s="19"/>
      <c r="K4440" s="18"/>
      <c r="L4440" s="18"/>
      <c r="M4440" s="18"/>
      <c r="N4440" s="18"/>
      <c r="S4440" s="18"/>
    </row>
    <row r="4441" spans="5:19" x14ac:dyDescent="0.25">
      <c r="E4441" s="16"/>
      <c r="F4441" s="16"/>
      <c r="G4441" s="17"/>
      <c r="H4441" s="18"/>
      <c r="I4441" s="26"/>
      <c r="J4441" s="19"/>
      <c r="K4441" s="18"/>
      <c r="L4441" s="18"/>
      <c r="M4441" s="18"/>
      <c r="N4441" s="18"/>
      <c r="S4441" s="18"/>
    </row>
    <row r="4442" spans="5:19" x14ac:dyDescent="0.25">
      <c r="E4442" s="16"/>
      <c r="F4442" s="16"/>
      <c r="G4442" s="17"/>
      <c r="H4442" s="18"/>
      <c r="I4442" s="26"/>
      <c r="J4442" s="19"/>
      <c r="K4442" s="18"/>
      <c r="L4442" s="18"/>
      <c r="M4442" s="18"/>
      <c r="N4442" s="18"/>
      <c r="S4442" s="18"/>
    </row>
    <row r="4443" spans="5:19" x14ac:dyDescent="0.25">
      <c r="E4443" s="16"/>
      <c r="F4443" s="16"/>
      <c r="G4443" s="17"/>
      <c r="H4443" s="18"/>
      <c r="I4443" s="26"/>
      <c r="J4443" s="19"/>
      <c r="K4443" s="18"/>
      <c r="L4443" s="18"/>
      <c r="M4443" s="18"/>
      <c r="N4443" s="18"/>
      <c r="S4443" s="18"/>
    </row>
    <row r="4444" spans="5:19" x14ac:dyDescent="0.25">
      <c r="E4444" s="16"/>
      <c r="F4444" s="16"/>
      <c r="G4444" s="17"/>
      <c r="H4444" s="18"/>
      <c r="I4444" s="26"/>
      <c r="J4444" s="19"/>
      <c r="K4444" s="18"/>
      <c r="L4444" s="18"/>
      <c r="M4444" s="18"/>
      <c r="N4444" s="18"/>
      <c r="S4444" s="18"/>
    </row>
    <row r="4445" spans="5:19" x14ac:dyDescent="0.25">
      <c r="E4445" s="16"/>
      <c r="F4445" s="16"/>
      <c r="G4445" s="17"/>
      <c r="H4445" s="18"/>
      <c r="I4445" s="26"/>
      <c r="J4445" s="19"/>
      <c r="K4445" s="18"/>
      <c r="L4445" s="18"/>
      <c r="M4445" s="18"/>
      <c r="N4445" s="18"/>
      <c r="S4445" s="18"/>
    </row>
    <row r="4446" spans="5:19" x14ac:dyDescent="0.25">
      <c r="E4446" s="16"/>
      <c r="F4446" s="16"/>
      <c r="G4446" s="17"/>
      <c r="H4446" s="18"/>
      <c r="I4446" s="26"/>
      <c r="J4446" s="19"/>
      <c r="K4446" s="18"/>
      <c r="L4446" s="18"/>
      <c r="M4446" s="18"/>
      <c r="N4446" s="18"/>
      <c r="S4446" s="18"/>
    </row>
    <row r="4447" spans="5:19" x14ac:dyDescent="0.25">
      <c r="E4447" s="16"/>
      <c r="F4447" s="16"/>
      <c r="G4447" s="17"/>
      <c r="H4447" s="18"/>
      <c r="I4447" s="26"/>
      <c r="J4447" s="19"/>
      <c r="K4447" s="18"/>
      <c r="L4447" s="18"/>
      <c r="M4447" s="18"/>
      <c r="N4447" s="18"/>
      <c r="S4447" s="18"/>
    </row>
    <row r="4448" spans="5:19" x14ac:dyDescent="0.25">
      <c r="E4448" s="16"/>
      <c r="F4448" s="16"/>
      <c r="G4448" s="17"/>
      <c r="H4448" s="18"/>
      <c r="I4448" s="26"/>
      <c r="J4448" s="19"/>
      <c r="K4448" s="18"/>
      <c r="L4448" s="18"/>
      <c r="M4448" s="18"/>
      <c r="N4448" s="18"/>
      <c r="S4448" s="18"/>
    </row>
    <row r="4449" spans="5:19" x14ac:dyDescent="0.25">
      <c r="E4449" s="16"/>
      <c r="F4449" s="16"/>
      <c r="G4449" s="17"/>
      <c r="H4449" s="18"/>
      <c r="I4449" s="26"/>
      <c r="J4449" s="19"/>
      <c r="K4449" s="18"/>
      <c r="L4449" s="18"/>
      <c r="M4449" s="18"/>
      <c r="N4449" s="18"/>
      <c r="S4449" s="18"/>
    </row>
    <row r="4450" spans="5:19" x14ac:dyDescent="0.25">
      <c r="E4450" s="16"/>
      <c r="F4450" s="16"/>
      <c r="G4450" s="17"/>
      <c r="H4450" s="18"/>
      <c r="I4450" s="26"/>
      <c r="J4450" s="19"/>
      <c r="K4450" s="18"/>
      <c r="L4450" s="18"/>
      <c r="M4450" s="18"/>
      <c r="N4450" s="18"/>
      <c r="S4450" s="18"/>
    </row>
    <row r="4451" spans="5:19" x14ac:dyDescent="0.25">
      <c r="E4451" s="16"/>
      <c r="F4451" s="16"/>
      <c r="G4451" s="17"/>
      <c r="H4451" s="18"/>
      <c r="I4451" s="26"/>
      <c r="J4451" s="19"/>
      <c r="K4451" s="18"/>
      <c r="L4451" s="18"/>
      <c r="M4451" s="18"/>
      <c r="N4451" s="18"/>
      <c r="S4451" s="18"/>
    </row>
    <row r="4452" spans="5:19" x14ac:dyDescent="0.25">
      <c r="E4452" s="16"/>
      <c r="F4452" s="16"/>
      <c r="G4452" s="17"/>
      <c r="H4452" s="18"/>
      <c r="I4452" s="26"/>
      <c r="J4452" s="19"/>
      <c r="K4452" s="18"/>
      <c r="L4452" s="18"/>
      <c r="M4452" s="18"/>
      <c r="N4452" s="18"/>
      <c r="S4452" s="18"/>
    </row>
    <row r="4453" spans="5:19" x14ac:dyDescent="0.25">
      <c r="E4453" s="16"/>
      <c r="F4453" s="16"/>
      <c r="G4453" s="17"/>
      <c r="H4453" s="18"/>
      <c r="I4453" s="26"/>
      <c r="J4453" s="19"/>
      <c r="K4453" s="18"/>
      <c r="L4453" s="18"/>
      <c r="M4453" s="18"/>
      <c r="N4453" s="18"/>
      <c r="S4453" s="18"/>
    </row>
    <row r="4454" spans="5:19" x14ac:dyDescent="0.25">
      <c r="E4454" s="16"/>
      <c r="F4454" s="16"/>
      <c r="G4454" s="17"/>
      <c r="H4454" s="18"/>
      <c r="I4454" s="26"/>
      <c r="J4454" s="19"/>
      <c r="K4454" s="18"/>
      <c r="L4454" s="18"/>
      <c r="M4454" s="18"/>
      <c r="N4454" s="18"/>
      <c r="S4454" s="18"/>
    </row>
    <row r="4455" spans="5:19" x14ac:dyDescent="0.25">
      <c r="E4455" s="16"/>
      <c r="F4455" s="16"/>
      <c r="G4455" s="17"/>
      <c r="H4455" s="18"/>
      <c r="I4455" s="26"/>
      <c r="J4455" s="19"/>
      <c r="K4455" s="18"/>
      <c r="L4455" s="18"/>
      <c r="M4455" s="18"/>
      <c r="N4455" s="18"/>
      <c r="S4455" s="18"/>
    </row>
    <row r="4456" spans="5:19" x14ac:dyDescent="0.25">
      <c r="E4456" s="16"/>
      <c r="F4456" s="16"/>
      <c r="G4456" s="17"/>
      <c r="H4456" s="18"/>
      <c r="I4456" s="26"/>
      <c r="J4456" s="19"/>
      <c r="K4456" s="18"/>
      <c r="L4456" s="18"/>
      <c r="M4456" s="18"/>
      <c r="N4456" s="18"/>
      <c r="S4456" s="18"/>
    </row>
    <row r="4457" spans="5:19" x14ac:dyDescent="0.25">
      <c r="E4457" s="16"/>
      <c r="F4457" s="16"/>
      <c r="G4457" s="17"/>
      <c r="H4457" s="18"/>
      <c r="I4457" s="26"/>
      <c r="J4457" s="19"/>
      <c r="K4457" s="18"/>
      <c r="L4457" s="18"/>
      <c r="M4457" s="18"/>
      <c r="N4457" s="18"/>
      <c r="S4457" s="18"/>
    </row>
    <row r="4458" spans="5:19" x14ac:dyDescent="0.25">
      <c r="E4458" s="16"/>
      <c r="F4458" s="16"/>
      <c r="G4458" s="17"/>
      <c r="H4458" s="18"/>
      <c r="I4458" s="26"/>
      <c r="J4458" s="19"/>
      <c r="K4458" s="18"/>
      <c r="L4458" s="18"/>
      <c r="M4458" s="18"/>
      <c r="N4458" s="18"/>
      <c r="S4458" s="18"/>
    </row>
    <row r="4459" spans="5:19" x14ac:dyDescent="0.25">
      <c r="E4459" s="16"/>
      <c r="F4459" s="16"/>
      <c r="G4459" s="17"/>
      <c r="H4459" s="18"/>
      <c r="I4459" s="26"/>
      <c r="J4459" s="19"/>
      <c r="K4459" s="18"/>
      <c r="L4459" s="18"/>
      <c r="M4459" s="18"/>
      <c r="N4459" s="18"/>
      <c r="S4459" s="18"/>
    </row>
    <row r="4460" spans="5:19" x14ac:dyDescent="0.25">
      <c r="E4460" s="16"/>
      <c r="F4460" s="16"/>
      <c r="G4460" s="17"/>
      <c r="H4460" s="18"/>
      <c r="I4460" s="26"/>
      <c r="J4460" s="19"/>
      <c r="K4460" s="18"/>
      <c r="L4460" s="18"/>
      <c r="M4460" s="18"/>
      <c r="N4460" s="18"/>
      <c r="S4460" s="18"/>
    </row>
    <row r="4461" spans="5:19" x14ac:dyDescent="0.25">
      <c r="E4461" s="16"/>
      <c r="F4461" s="16"/>
      <c r="G4461" s="17"/>
      <c r="H4461" s="18"/>
      <c r="I4461" s="26"/>
      <c r="J4461" s="19"/>
      <c r="K4461" s="18"/>
      <c r="L4461" s="18"/>
      <c r="M4461" s="18"/>
      <c r="N4461" s="18"/>
      <c r="S4461" s="18"/>
    </row>
    <row r="4462" spans="5:19" x14ac:dyDescent="0.25">
      <c r="E4462" s="16"/>
      <c r="F4462" s="16"/>
      <c r="G4462" s="17"/>
      <c r="H4462" s="18"/>
      <c r="I4462" s="26"/>
      <c r="J4462" s="19"/>
      <c r="K4462" s="18"/>
      <c r="L4462" s="18"/>
      <c r="M4462" s="18"/>
      <c r="N4462" s="18"/>
      <c r="S4462" s="18"/>
    </row>
    <row r="4463" spans="5:19" x14ac:dyDescent="0.25">
      <c r="E4463" s="16"/>
      <c r="F4463" s="16"/>
      <c r="G4463" s="17"/>
      <c r="H4463" s="18"/>
      <c r="I4463" s="26"/>
      <c r="J4463" s="19"/>
      <c r="K4463" s="18"/>
      <c r="L4463" s="18"/>
      <c r="M4463" s="18"/>
      <c r="N4463" s="18"/>
      <c r="S4463" s="18"/>
    </row>
    <row r="4464" spans="5:19" x14ac:dyDescent="0.25">
      <c r="E4464" s="16"/>
      <c r="F4464" s="16"/>
      <c r="G4464" s="17"/>
      <c r="H4464" s="18"/>
      <c r="I4464" s="26"/>
      <c r="J4464" s="19"/>
      <c r="K4464" s="18"/>
      <c r="L4464" s="18"/>
      <c r="M4464" s="18"/>
      <c r="N4464" s="18"/>
      <c r="S4464" s="18"/>
    </row>
    <row r="4465" spans="5:19" x14ac:dyDescent="0.25">
      <c r="E4465" s="16"/>
      <c r="F4465" s="16"/>
      <c r="G4465" s="17"/>
      <c r="H4465" s="18"/>
      <c r="I4465" s="26"/>
      <c r="J4465" s="19"/>
      <c r="K4465" s="18"/>
      <c r="L4465" s="18"/>
      <c r="M4465" s="18"/>
      <c r="N4465" s="18"/>
      <c r="S4465" s="18"/>
    </row>
    <row r="4466" spans="5:19" x14ac:dyDescent="0.25">
      <c r="E4466" s="16"/>
      <c r="F4466" s="16"/>
      <c r="G4466" s="17"/>
      <c r="H4466" s="18"/>
      <c r="I4466" s="26"/>
      <c r="J4466" s="19"/>
      <c r="K4466" s="18"/>
      <c r="L4466" s="18"/>
      <c r="M4466" s="18"/>
      <c r="N4466" s="18"/>
      <c r="S4466" s="18"/>
    </row>
    <row r="4467" spans="5:19" x14ac:dyDescent="0.25">
      <c r="E4467" s="16"/>
      <c r="F4467" s="16"/>
      <c r="G4467" s="17"/>
      <c r="H4467" s="18"/>
      <c r="I4467" s="26"/>
      <c r="J4467" s="19"/>
      <c r="K4467" s="18"/>
      <c r="L4467" s="18"/>
      <c r="M4467" s="18"/>
      <c r="N4467" s="18"/>
      <c r="S4467" s="18"/>
    </row>
    <row r="4468" spans="5:19" x14ac:dyDescent="0.25">
      <c r="E4468" s="16"/>
      <c r="F4468" s="16"/>
      <c r="G4468" s="17"/>
      <c r="H4468" s="18"/>
      <c r="I4468" s="26"/>
      <c r="J4468" s="19"/>
      <c r="K4468" s="18"/>
      <c r="L4468" s="18"/>
      <c r="M4468" s="18"/>
      <c r="N4468" s="18"/>
      <c r="S4468" s="18"/>
    </row>
    <row r="4469" spans="5:19" x14ac:dyDescent="0.25">
      <c r="E4469" s="16"/>
      <c r="F4469" s="16"/>
      <c r="G4469" s="17"/>
      <c r="H4469" s="18"/>
      <c r="I4469" s="26"/>
      <c r="J4469" s="19"/>
      <c r="K4469" s="18"/>
      <c r="L4469" s="18"/>
      <c r="M4469" s="18"/>
      <c r="N4469" s="18"/>
      <c r="S4469" s="18"/>
    </row>
    <row r="4470" spans="5:19" x14ac:dyDescent="0.25">
      <c r="E4470" s="16"/>
      <c r="F4470" s="16"/>
      <c r="G4470" s="17"/>
      <c r="H4470" s="18"/>
      <c r="I4470" s="26"/>
      <c r="J4470" s="19"/>
      <c r="K4470" s="18"/>
      <c r="L4470" s="18"/>
      <c r="M4470" s="18"/>
      <c r="N4470" s="18"/>
      <c r="S4470" s="18"/>
    </row>
    <row r="4471" spans="5:19" x14ac:dyDescent="0.25">
      <c r="E4471" s="16"/>
      <c r="F4471" s="16"/>
      <c r="G4471" s="17"/>
      <c r="H4471" s="18"/>
      <c r="I4471" s="26"/>
      <c r="J4471" s="19"/>
      <c r="K4471" s="18"/>
      <c r="L4471" s="18"/>
      <c r="M4471" s="18"/>
      <c r="N4471" s="18"/>
      <c r="S4471" s="18"/>
    </row>
    <row r="4472" spans="5:19" x14ac:dyDescent="0.25">
      <c r="E4472" s="16"/>
      <c r="F4472" s="16"/>
      <c r="G4472" s="17"/>
      <c r="H4472" s="18"/>
      <c r="I4472" s="26"/>
      <c r="J4472" s="19"/>
      <c r="K4472" s="18"/>
      <c r="L4472" s="18"/>
      <c r="M4472" s="18"/>
      <c r="N4472" s="18"/>
      <c r="S4472" s="18"/>
    </row>
    <row r="4473" spans="5:19" x14ac:dyDescent="0.25">
      <c r="E4473" s="16"/>
      <c r="F4473" s="16"/>
      <c r="G4473" s="17"/>
      <c r="H4473" s="18"/>
      <c r="I4473" s="26"/>
      <c r="J4473" s="19"/>
      <c r="K4473" s="18"/>
      <c r="L4473" s="18"/>
      <c r="M4473" s="18"/>
      <c r="N4473" s="18"/>
      <c r="Q4473" s="18"/>
      <c r="S4473" s="18"/>
    </row>
    <row r="4474" spans="5:19" x14ac:dyDescent="0.25">
      <c r="E4474" s="16"/>
      <c r="F4474" s="16"/>
      <c r="G4474" s="17"/>
      <c r="H4474" s="18"/>
      <c r="I4474" s="26"/>
      <c r="J4474" s="19"/>
      <c r="K4474" s="18"/>
      <c r="L4474" s="18"/>
      <c r="M4474" s="18"/>
      <c r="N4474" s="18"/>
      <c r="S4474" s="18"/>
    </row>
    <row r="4475" spans="5:19" x14ac:dyDescent="0.25">
      <c r="E4475" s="16"/>
      <c r="F4475" s="16"/>
      <c r="G4475" s="17"/>
      <c r="H4475" s="18"/>
      <c r="I4475" s="26"/>
      <c r="J4475" s="19"/>
      <c r="K4475" s="18"/>
      <c r="L4475" s="18"/>
      <c r="M4475" s="18"/>
      <c r="N4475" s="18"/>
      <c r="S4475" s="18"/>
    </row>
    <row r="4476" spans="5:19" x14ac:dyDescent="0.25">
      <c r="E4476" s="16"/>
      <c r="F4476" s="16"/>
      <c r="G4476" s="17"/>
      <c r="H4476" s="18"/>
      <c r="I4476" s="26"/>
      <c r="J4476" s="19"/>
      <c r="K4476" s="18"/>
      <c r="L4476" s="18"/>
      <c r="M4476" s="18"/>
      <c r="N4476" s="18"/>
      <c r="S4476" s="18"/>
    </row>
    <row r="4477" spans="5:19" x14ac:dyDescent="0.25">
      <c r="E4477" s="16"/>
      <c r="F4477" s="16"/>
      <c r="G4477" s="17"/>
      <c r="H4477" s="18"/>
      <c r="I4477" s="26"/>
      <c r="J4477" s="19"/>
      <c r="K4477" s="18"/>
      <c r="L4477" s="18"/>
      <c r="M4477" s="18"/>
      <c r="N4477" s="18"/>
      <c r="S4477" s="18"/>
    </row>
    <row r="4478" spans="5:19" x14ac:dyDescent="0.25">
      <c r="E4478" s="16"/>
      <c r="F4478" s="16"/>
      <c r="G4478" s="17"/>
      <c r="H4478" s="18"/>
      <c r="I4478" s="26"/>
      <c r="J4478" s="19"/>
      <c r="K4478" s="18"/>
      <c r="L4478" s="18"/>
      <c r="M4478" s="18"/>
      <c r="N4478" s="18"/>
      <c r="S4478" s="18"/>
    </row>
    <row r="4479" spans="5:19" x14ac:dyDescent="0.25">
      <c r="E4479" s="16"/>
      <c r="F4479" s="16"/>
      <c r="G4479" s="17"/>
      <c r="H4479" s="18"/>
      <c r="I4479" s="26"/>
      <c r="J4479" s="19"/>
      <c r="K4479" s="18"/>
      <c r="L4479" s="18"/>
      <c r="M4479" s="18"/>
      <c r="N4479" s="18"/>
      <c r="S4479" s="18"/>
    </row>
    <row r="4480" spans="5:19" x14ac:dyDescent="0.25">
      <c r="E4480" s="16"/>
      <c r="F4480" s="16"/>
      <c r="G4480" s="17"/>
      <c r="H4480" s="18"/>
      <c r="I4480" s="26"/>
      <c r="J4480" s="19"/>
      <c r="K4480" s="18"/>
      <c r="L4480" s="18"/>
      <c r="M4480" s="18"/>
      <c r="N4480" s="18"/>
      <c r="S4480" s="18"/>
    </row>
    <row r="4481" spans="5:19" x14ac:dyDescent="0.25">
      <c r="E4481" s="16"/>
      <c r="F4481" s="16"/>
      <c r="G4481" s="17"/>
      <c r="H4481" s="18"/>
      <c r="I4481" s="26"/>
      <c r="J4481" s="19"/>
      <c r="K4481" s="18"/>
      <c r="L4481" s="18"/>
      <c r="M4481" s="18"/>
      <c r="N4481" s="18"/>
      <c r="S4481" s="18"/>
    </row>
    <row r="4482" spans="5:19" x14ac:dyDescent="0.25">
      <c r="E4482" s="16"/>
      <c r="F4482" s="16"/>
      <c r="G4482" s="17"/>
      <c r="H4482" s="18"/>
      <c r="I4482" s="26"/>
      <c r="J4482" s="19"/>
      <c r="K4482" s="18"/>
      <c r="L4482" s="18"/>
      <c r="M4482" s="18"/>
      <c r="N4482" s="18"/>
      <c r="S4482" s="18"/>
    </row>
    <row r="4483" spans="5:19" x14ac:dyDescent="0.25">
      <c r="E4483" s="16"/>
      <c r="F4483" s="16"/>
      <c r="G4483" s="17"/>
      <c r="H4483" s="18"/>
      <c r="I4483" s="26"/>
      <c r="J4483" s="19"/>
      <c r="K4483" s="18"/>
      <c r="L4483" s="18"/>
      <c r="M4483" s="18"/>
      <c r="N4483" s="18"/>
      <c r="S4483" s="18"/>
    </row>
    <row r="4484" spans="5:19" x14ac:dyDescent="0.25">
      <c r="E4484" s="16"/>
      <c r="F4484" s="16"/>
      <c r="G4484" s="17"/>
      <c r="H4484" s="18"/>
      <c r="I4484" s="26"/>
      <c r="J4484" s="19"/>
      <c r="K4484" s="18"/>
      <c r="L4484" s="18"/>
      <c r="M4484" s="18"/>
      <c r="N4484" s="18"/>
      <c r="S4484" s="18"/>
    </row>
    <row r="4485" spans="5:19" x14ac:dyDescent="0.25">
      <c r="E4485" s="16"/>
      <c r="F4485" s="16"/>
      <c r="G4485" s="17"/>
      <c r="H4485" s="18"/>
      <c r="I4485" s="26"/>
      <c r="J4485" s="19"/>
      <c r="K4485" s="18"/>
      <c r="L4485" s="18"/>
      <c r="M4485" s="18"/>
      <c r="N4485" s="18"/>
      <c r="S4485" s="18"/>
    </row>
    <row r="4486" spans="5:19" x14ac:dyDescent="0.25">
      <c r="E4486" s="16"/>
      <c r="F4486" s="16"/>
      <c r="G4486" s="17"/>
      <c r="H4486" s="18"/>
      <c r="I4486" s="26"/>
      <c r="J4486" s="19"/>
      <c r="K4486" s="18"/>
      <c r="L4486" s="18"/>
      <c r="M4486" s="18"/>
      <c r="N4486" s="18"/>
      <c r="S4486" s="18"/>
    </row>
    <row r="4487" spans="5:19" x14ac:dyDescent="0.25">
      <c r="E4487" s="16"/>
      <c r="F4487" s="16"/>
      <c r="G4487" s="17"/>
      <c r="H4487" s="18"/>
      <c r="I4487" s="26"/>
      <c r="J4487" s="19"/>
      <c r="K4487" s="18"/>
      <c r="L4487" s="18"/>
      <c r="M4487" s="18"/>
      <c r="N4487" s="18"/>
      <c r="S4487" s="18"/>
    </row>
    <row r="4488" spans="5:19" x14ac:dyDescent="0.25">
      <c r="E4488" s="16"/>
      <c r="F4488" s="16"/>
      <c r="G4488" s="17"/>
      <c r="H4488" s="18"/>
      <c r="I4488" s="26"/>
      <c r="J4488" s="19"/>
      <c r="K4488" s="18"/>
      <c r="L4488" s="18"/>
      <c r="M4488" s="18"/>
      <c r="N4488" s="18"/>
      <c r="S4488" s="18"/>
    </row>
    <row r="4489" spans="5:19" x14ac:dyDescent="0.25">
      <c r="E4489" s="16"/>
      <c r="F4489" s="16"/>
      <c r="G4489" s="17"/>
      <c r="H4489" s="18"/>
      <c r="I4489" s="26"/>
      <c r="J4489" s="19"/>
      <c r="K4489" s="18"/>
      <c r="L4489" s="18"/>
      <c r="M4489" s="18"/>
      <c r="N4489" s="18"/>
      <c r="S4489" s="18"/>
    </row>
    <row r="4490" spans="5:19" x14ac:dyDescent="0.25">
      <c r="E4490" s="16"/>
      <c r="F4490" s="16"/>
      <c r="G4490" s="17"/>
      <c r="H4490" s="18"/>
      <c r="I4490" s="26"/>
      <c r="J4490" s="19"/>
      <c r="K4490" s="18"/>
      <c r="L4490" s="18"/>
      <c r="M4490" s="18"/>
      <c r="N4490" s="18"/>
      <c r="S4490" s="18"/>
    </row>
    <row r="4491" spans="5:19" x14ac:dyDescent="0.25">
      <c r="E4491" s="16"/>
      <c r="F4491" s="16"/>
      <c r="G4491" s="17"/>
      <c r="H4491" s="18"/>
      <c r="I4491" s="26"/>
      <c r="J4491" s="19"/>
      <c r="K4491" s="18"/>
      <c r="L4491" s="18"/>
      <c r="M4491" s="18"/>
      <c r="N4491" s="18"/>
      <c r="S4491" s="18"/>
    </row>
    <row r="4492" spans="5:19" x14ac:dyDescent="0.25">
      <c r="E4492" s="16"/>
      <c r="F4492" s="16"/>
      <c r="G4492" s="17"/>
      <c r="H4492" s="18"/>
      <c r="I4492" s="26"/>
      <c r="J4492" s="19"/>
      <c r="K4492" s="18"/>
      <c r="L4492" s="18"/>
      <c r="M4492" s="18"/>
      <c r="N4492" s="18"/>
      <c r="S4492" s="18"/>
    </row>
    <row r="4493" spans="5:19" x14ac:dyDescent="0.25">
      <c r="E4493" s="16"/>
      <c r="F4493" s="16"/>
      <c r="G4493" s="17"/>
      <c r="H4493" s="18"/>
      <c r="I4493" s="26"/>
      <c r="J4493" s="19"/>
      <c r="K4493" s="18"/>
      <c r="L4493" s="18"/>
      <c r="M4493" s="18"/>
      <c r="N4493" s="18"/>
      <c r="S4493" s="18"/>
    </row>
    <row r="4494" spans="5:19" x14ac:dyDescent="0.25">
      <c r="E4494" s="16"/>
      <c r="F4494" s="16"/>
      <c r="G4494" s="17"/>
      <c r="H4494" s="18"/>
      <c r="I4494" s="26"/>
      <c r="J4494" s="19"/>
      <c r="K4494" s="18"/>
      <c r="L4494" s="18"/>
      <c r="M4494" s="18"/>
      <c r="N4494" s="18"/>
      <c r="S4494" s="18"/>
    </row>
    <row r="4495" spans="5:19" x14ac:dyDescent="0.25">
      <c r="E4495" s="16"/>
      <c r="F4495" s="16"/>
      <c r="G4495" s="17"/>
      <c r="H4495" s="18"/>
      <c r="I4495" s="26"/>
      <c r="J4495" s="19"/>
      <c r="K4495" s="18"/>
      <c r="L4495" s="18"/>
      <c r="M4495" s="18"/>
      <c r="N4495" s="18"/>
      <c r="S4495" s="18"/>
    </row>
    <row r="4496" spans="5:19" x14ac:dyDescent="0.25">
      <c r="E4496" s="16"/>
      <c r="F4496" s="16"/>
      <c r="G4496" s="17"/>
      <c r="H4496" s="18"/>
      <c r="I4496" s="26"/>
      <c r="J4496" s="19"/>
      <c r="K4496" s="18"/>
      <c r="L4496" s="18"/>
      <c r="M4496" s="18"/>
      <c r="N4496" s="18"/>
      <c r="S4496" s="18"/>
    </row>
    <row r="4497" spans="5:19" x14ac:dyDescent="0.25">
      <c r="E4497" s="16"/>
      <c r="F4497" s="16"/>
      <c r="G4497" s="17"/>
      <c r="H4497" s="18"/>
      <c r="I4497" s="26"/>
      <c r="J4497" s="19"/>
      <c r="K4497" s="18"/>
      <c r="L4497" s="18"/>
      <c r="M4497" s="18"/>
      <c r="N4497" s="18"/>
      <c r="S4497" s="18"/>
    </row>
    <row r="4498" spans="5:19" x14ac:dyDescent="0.25">
      <c r="E4498" s="16"/>
      <c r="F4498" s="16"/>
      <c r="G4498" s="17"/>
      <c r="H4498" s="18"/>
      <c r="I4498" s="26"/>
      <c r="J4498" s="19"/>
      <c r="K4498" s="18"/>
      <c r="L4498" s="18"/>
      <c r="M4498" s="18"/>
      <c r="N4498" s="18"/>
      <c r="S4498" s="18"/>
    </row>
    <row r="4499" spans="5:19" x14ac:dyDescent="0.25">
      <c r="E4499" s="16"/>
      <c r="F4499" s="16"/>
      <c r="G4499" s="17"/>
      <c r="H4499" s="18"/>
      <c r="I4499" s="26"/>
      <c r="J4499" s="19"/>
      <c r="K4499" s="18"/>
      <c r="L4499" s="18"/>
      <c r="M4499" s="18"/>
      <c r="N4499" s="18"/>
      <c r="S4499" s="18"/>
    </row>
    <row r="4500" spans="5:19" x14ac:dyDescent="0.25">
      <c r="E4500" s="16"/>
      <c r="F4500" s="16"/>
      <c r="G4500" s="17"/>
      <c r="H4500" s="18"/>
      <c r="I4500" s="26"/>
      <c r="J4500" s="19"/>
      <c r="K4500" s="18"/>
      <c r="L4500" s="18"/>
      <c r="M4500" s="18"/>
      <c r="N4500" s="18"/>
      <c r="S4500" s="18"/>
    </row>
    <row r="4501" spans="5:19" x14ac:dyDescent="0.25">
      <c r="E4501" s="16"/>
      <c r="F4501" s="16"/>
      <c r="G4501" s="17"/>
      <c r="H4501" s="18"/>
      <c r="I4501" s="26"/>
      <c r="J4501" s="19"/>
      <c r="K4501" s="18"/>
      <c r="L4501" s="18"/>
      <c r="M4501" s="18"/>
      <c r="N4501" s="18"/>
      <c r="S4501" s="18"/>
    </row>
    <row r="4502" spans="5:19" x14ac:dyDescent="0.25">
      <c r="E4502" s="16"/>
      <c r="F4502" s="16"/>
      <c r="G4502" s="17"/>
      <c r="H4502" s="18"/>
      <c r="I4502" s="26"/>
      <c r="J4502" s="19"/>
      <c r="K4502" s="18"/>
      <c r="L4502" s="18"/>
      <c r="M4502" s="18"/>
      <c r="N4502" s="18"/>
      <c r="S4502" s="18"/>
    </row>
    <row r="4503" spans="5:19" x14ac:dyDescent="0.25">
      <c r="E4503" s="16"/>
      <c r="F4503" s="16"/>
      <c r="G4503" s="17"/>
      <c r="H4503" s="18"/>
      <c r="I4503" s="26"/>
      <c r="J4503" s="19"/>
      <c r="K4503" s="18"/>
      <c r="L4503" s="18"/>
      <c r="M4503" s="18"/>
      <c r="N4503" s="18"/>
      <c r="S4503" s="18"/>
    </row>
    <row r="4504" spans="5:19" x14ac:dyDescent="0.25">
      <c r="E4504" s="16"/>
      <c r="F4504" s="16"/>
      <c r="G4504" s="17"/>
      <c r="H4504" s="18"/>
      <c r="I4504" s="26"/>
      <c r="J4504" s="19"/>
      <c r="K4504" s="18"/>
      <c r="L4504" s="18"/>
      <c r="M4504" s="18"/>
      <c r="N4504" s="18"/>
      <c r="S4504" s="18"/>
    </row>
    <row r="4505" spans="5:19" x14ac:dyDescent="0.25">
      <c r="E4505" s="16"/>
      <c r="F4505" s="16"/>
      <c r="G4505" s="17"/>
      <c r="H4505" s="18"/>
      <c r="I4505" s="26"/>
      <c r="J4505" s="19"/>
      <c r="K4505" s="18"/>
      <c r="L4505" s="18"/>
      <c r="M4505" s="18"/>
      <c r="N4505" s="18"/>
      <c r="S4505" s="18"/>
    </row>
    <row r="4506" spans="5:19" x14ac:dyDescent="0.25">
      <c r="E4506" s="16"/>
      <c r="F4506" s="16"/>
      <c r="G4506" s="17"/>
      <c r="H4506" s="18"/>
      <c r="I4506" s="26"/>
      <c r="J4506" s="19"/>
      <c r="K4506" s="18"/>
      <c r="L4506" s="18"/>
      <c r="M4506" s="18"/>
      <c r="N4506" s="18"/>
      <c r="S4506" s="18"/>
    </row>
    <row r="4507" spans="5:19" x14ac:dyDescent="0.25">
      <c r="E4507" s="16"/>
      <c r="F4507" s="16"/>
      <c r="G4507" s="17"/>
      <c r="H4507" s="18"/>
      <c r="I4507" s="26"/>
      <c r="J4507" s="19"/>
      <c r="K4507" s="18"/>
      <c r="L4507" s="18"/>
      <c r="M4507" s="18"/>
      <c r="N4507" s="18"/>
      <c r="S4507" s="18"/>
    </row>
    <row r="4508" spans="5:19" x14ac:dyDescent="0.25">
      <c r="E4508" s="16"/>
      <c r="F4508" s="16"/>
      <c r="G4508" s="17"/>
      <c r="H4508" s="18"/>
      <c r="I4508" s="26"/>
      <c r="J4508" s="19"/>
      <c r="K4508" s="18"/>
      <c r="L4508" s="18"/>
      <c r="M4508" s="18"/>
      <c r="N4508" s="18"/>
      <c r="S4508" s="18"/>
    </row>
    <row r="4509" spans="5:19" x14ac:dyDescent="0.25">
      <c r="E4509" s="16"/>
      <c r="F4509" s="16"/>
      <c r="G4509" s="17"/>
      <c r="H4509" s="18"/>
      <c r="I4509" s="26"/>
      <c r="J4509" s="19"/>
      <c r="K4509" s="18"/>
      <c r="L4509" s="18"/>
      <c r="M4509" s="18"/>
      <c r="N4509" s="18"/>
      <c r="S4509" s="18"/>
    </row>
    <row r="4510" spans="5:19" x14ac:dyDescent="0.25">
      <c r="E4510" s="16"/>
      <c r="F4510" s="16"/>
      <c r="G4510" s="17"/>
      <c r="H4510" s="18"/>
      <c r="I4510" s="26"/>
      <c r="J4510" s="19"/>
      <c r="K4510" s="18"/>
      <c r="L4510" s="18"/>
      <c r="M4510" s="18"/>
      <c r="N4510" s="18"/>
      <c r="S4510" s="18"/>
    </row>
    <row r="4511" spans="5:19" x14ac:dyDescent="0.25">
      <c r="E4511" s="16"/>
      <c r="F4511" s="16"/>
      <c r="G4511" s="17"/>
      <c r="H4511" s="18"/>
      <c r="I4511" s="26"/>
      <c r="J4511" s="19"/>
      <c r="K4511" s="18"/>
      <c r="L4511" s="18"/>
      <c r="M4511" s="18"/>
      <c r="N4511" s="18"/>
      <c r="S4511" s="18"/>
    </row>
    <row r="4512" spans="5:19" x14ac:dyDescent="0.25">
      <c r="E4512" s="16"/>
      <c r="F4512" s="16"/>
      <c r="G4512" s="17"/>
      <c r="H4512" s="18"/>
      <c r="I4512" s="26"/>
      <c r="J4512" s="19"/>
      <c r="K4512" s="18"/>
      <c r="L4512" s="18"/>
      <c r="M4512" s="18"/>
      <c r="N4512" s="18"/>
      <c r="S4512" s="18"/>
    </row>
    <row r="4513" spans="5:19" x14ac:dyDescent="0.25">
      <c r="E4513" s="16"/>
      <c r="F4513" s="16"/>
      <c r="G4513" s="17"/>
      <c r="H4513" s="18"/>
      <c r="I4513" s="26"/>
      <c r="J4513" s="19"/>
      <c r="K4513" s="18"/>
      <c r="L4513" s="18"/>
      <c r="M4513" s="18"/>
      <c r="N4513" s="18"/>
      <c r="S4513" s="18"/>
    </row>
    <row r="4514" spans="5:19" x14ac:dyDescent="0.25">
      <c r="E4514" s="16"/>
      <c r="F4514" s="16"/>
      <c r="G4514" s="17"/>
      <c r="H4514" s="18"/>
      <c r="I4514" s="26"/>
      <c r="J4514" s="19"/>
      <c r="K4514" s="18"/>
      <c r="L4514" s="18"/>
      <c r="M4514" s="18"/>
      <c r="N4514" s="18"/>
      <c r="S4514" s="18"/>
    </row>
    <row r="4515" spans="5:19" x14ac:dyDescent="0.25">
      <c r="E4515" s="16"/>
      <c r="F4515" s="16"/>
      <c r="G4515" s="17"/>
      <c r="H4515" s="18"/>
      <c r="I4515" s="26"/>
      <c r="J4515" s="19"/>
      <c r="K4515" s="18"/>
      <c r="L4515" s="18"/>
      <c r="M4515" s="18"/>
      <c r="N4515" s="18"/>
      <c r="S4515" s="18"/>
    </row>
    <row r="4516" spans="5:19" x14ac:dyDescent="0.25">
      <c r="E4516" s="16"/>
      <c r="F4516" s="16"/>
      <c r="G4516" s="17"/>
      <c r="H4516" s="18"/>
      <c r="I4516" s="26"/>
      <c r="J4516" s="19"/>
      <c r="K4516" s="18"/>
      <c r="L4516" s="18"/>
      <c r="M4516" s="18"/>
      <c r="N4516" s="18"/>
      <c r="S4516" s="18"/>
    </row>
    <row r="4517" spans="5:19" x14ac:dyDescent="0.25">
      <c r="E4517" s="16"/>
      <c r="F4517" s="16"/>
      <c r="G4517" s="17"/>
      <c r="H4517" s="18"/>
      <c r="I4517" s="26"/>
      <c r="J4517" s="19"/>
      <c r="K4517" s="18"/>
      <c r="L4517" s="18"/>
      <c r="M4517" s="18"/>
      <c r="N4517" s="18"/>
      <c r="S4517" s="18"/>
    </row>
    <row r="4518" spans="5:19" x14ac:dyDescent="0.25">
      <c r="E4518" s="16"/>
      <c r="F4518" s="16"/>
      <c r="G4518" s="17"/>
      <c r="H4518" s="18"/>
      <c r="I4518" s="26"/>
      <c r="J4518" s="19"/>
      <c r="K4518" s="18"/>
      <c r="L4518" s="18"/>
      <c r="M4518" s="18"/>
      <c r="N4518" s="18"/>
      <c r="S4518" s="18"/>
    </row>
    <row r="4519" spans="5:19" x14ac:dyDescent="0.25">
      <c r="E4519" s="16"/>
      <c r="F4519" s="16"/>
      <c r="G4519" s="17"/>
      <c r="H4519" s="18"/>
      <c r="I4519" s="26"/>
      <c r="J4519" s="19"/>
      <c r="K4519" s="18"/>
      <c r="L4519" s="18"/>
      <c r="M4519" s="18"/>
      <c r="N4519" s="18"/>
      <c r="S4519" s="18"/>
    </row>
    <row r="4520" spans="5:19" x14ac:dyDescent="0.25">
      <c r="E4520" s="16"/>
      <c r="F4520" s="16"/>
      <c r="G4520" s="17"/>
      <c r="H4520" s="18"/>
      <c r="I4520" s="26"/>
      <c r="J4520" s="19"/>
      <c r="K4520" s="18"/>
      <c r="L4520" s="18"/>
      <c r="M4520" s="18"/>
      <c r="N4520" s="18"/>
      <c r="S4520" s="18"/>
    </row>
    <row r="4521" spans="5:19" x14ac:dyDescent="0.25">
      <c r="E4521" s="16"/>
      <c r="F4521" s="16"/>
      <c r="G4521" s="17"/>
      <c r="H4521" s="18"/>
      <c r="I4521" s="26"/>
      <c r="J4521" s="19"/>
      <c r="K4521" s="18"/>
      <c r="L4521" s="18"/>
      <c r="M4521" s="18"/>
      <c r="N4521" s="18"/>
      <c r="S4521" s="18"/>
    </row>
    <row r="4522" spans="5:19" x14ac:dyDescent="0.25">
      <c r="E4522" s="16"/>
      <c r="F4522" s="16"/>
      <c r="G4522" s="17"/>
      <c r="H4522" s="18"/>
      <c r="I4522" s="26"/>
      <c r="J4522" s="19"/>
      <c r="K4522" s="18"/>
      <c r="L4522" s="18"/>
      <c r="M4522" s="18"/>
      <c r="N4522" s="18"/>
      <c r="S4522" s="18"/>
    </row>
    <row r="4523" spans="5:19" x14ac:dyDescent="0.25">
      <c r="E4523" s="16"/>
      <c r="F4523" s="16"/>
      <c r="G4523" s="17"/>
      <c r="H4523" s="18"/>
      <c r="I4523" s="26"/>
      <c r="J4523" s="19"/>
      <c r="K4523" s="18"/>
      <c r="L4523" s="18"/>
      <c r="M4523" s="18"/>
      <c r="N4523" s="18"/>
      <c r="S4523" s="18"/>
    </row>
    <row r="4524" spans="5:19" x14ac:dyDescent="0.25">
      <c r="E4524" s="16"/>
      <c r="F4524" s="16"/>
      <c r="G4524" s="17"/>
      <c r="H4524" s="18"/>
      <c r="I4524" s="26"/>
      <c r="J4524" s="19"/>
      <c r="K4524" s="18"/>
      <c r="L4524" s="18"/>
      <c r="M4524" s="18"/>
      <c r="N4524" s="18"/>
      <c r="S4524" s="18"/>
    </row>
    <row r="4525" spans="5:19" x14ac:dyDescent="0.25">
      <c r="E4525" s="16"/>
      <c r="F4525" s="16"/>
      <c r="G4525" s="17"/>
      <c r="H4525" s="18"/>
      <c r="I4525" s="26"/>
      <c r="J4525" s="19"/>
      <c r="K4525" s="18"/>
      <c r="L4525" s="18"/>
      <c r="M4525" s="18"/>
      <c r="N4525" s="18"/>
      <c r="S4525" s="18"/>
    </row>
    <row r="4526" spans="5:19" x14ac:dyDescent="0.25">
      <c r="E4526" s="16"/>
      <c r="F4526" s="16"/>
      <c r="G4526" s="17"/>
      <c r="H4526" s="18"/>
      <c r="I4526" s="26"/>
      <c r="J4526" s="19"/>
      <c r="K4526" s="18"/>
      <c r="L4526" s="18"/>
      <c r="M4526" s="18"/>
      <c r="N4526" s="18"/>
      <c r="S4526" s="18"/>
    </row>
    <row r="4527" spans="5:19" x14ac:dyDescent="0.25">
      <c r="E4527" s="16"/>
      <c r="F4527" s="16"/>
      <c r="G4527" s="17"/>
      <c r="H4527" s="18"/>
      <c r="I4527" s="26"/>
      <c r="J4527" s="19"/>
      <c r="K4527" s="18"/>
      <c r="L4527" s="18"/>
      <c r="M4527" s="18"/>
      <c r="N4527" s="18"/>
      <c r="S4527" s="18"/>
    </row>
    <row r="4528" spans="5:19" x14ac:dyDescent="0.25">
      <c r="E4528" s="16"/>
      <c r="F4528" s="16"/>
      <c r="G4528" s="17"/>
      <c r="H4528" s="18"/>
      <c r="I4528" s="26"/>
      <c r="J4528" s="19"/>
      <c r="K4528" s="18"/>
      <c r="L4528" s="18"/>
      <c r="M4528" s="18"/>
      <c r="N4528" s="18"/>
      <c r="S4528" s="18"/>
    </row>
    <row r="4529" spans="5:19" x14ac:dyDescent="0.25">
      <c r="E4529" s="16"/>
      <c r="F4529" s="16"/>
      <c r="G4529" s="17"/>
      <c r="H4529" s="18"/>
      <c r="I4529" s="26"/>
      <c r="J4529" s="19"/>
      <c r="K4529" s="18"/>
      <c r="L4529" s="18"/>
      <c r="M4529" s="18"/>
      <c r="N4529" s="18"/>
      <c r="S4529" s="18"/>
    </row>
    <row r="4530" spans="5:19" x14ac:dyDescent="0.25">
      <c r="E4530" s="16"/>
      <c r="F4530" s="16"/>
      <c r="G4530" s="17"/>
      <c r="H4530" s="18"/>
      <c r="I4530" s="26"/>
      <c r="J4530" s="19"/>
      <c r="K4530" s="18"/>
      <c r="L4530" s="18"/>
      <c r="M4530" s="18"/>
      <c r="N4530" s="18"/>
      <c r="S4530" s="18"/>
    </row>
    <row r="4531" spans="5:19" x14ac:dyDescent="0.25">
      <c r="E4531" s="16"/>
      <c r="F4531" s="16"/>
      <c r="G4531" s="17"/>
      <c r="H4531" s="18"/>
      <c r="I4531" s="26"/>
      <c r="J4531" s="19"/>
      <c r="K4531" s="18"/>
      <c r="L4531" s="18"/>
      <c r="M4531" s="18"/>
      <c r="N4531" s="18"/>
      <c r="S4531" s="18"/>
    </row>
    <row r="4532" spans="5:19" x14ac:dyDescent="0.25">
      <c r="E4532" s="16"/>
      <c r="F4532" s="16"/>
      <c r="G4532" s="17"/>
      <c r="H4532" s="18"/>
      <c r="I4532" s="26"/>
      <c r="J4532" s="19"/>
      <c r="K4532" s="18"/>
      <c r="L4532" s="18"/>
      <c r="M4532" s="18"/>
      <c r="N4532" s="18"/>
      <c r="S4532" s="18"/>
    </row>
    <row r="4533" spans="5:19" x14ac:dyDescent="0.25">
      <c r="E4533" s="16"/>
      <c r="F4533" s="16"/>
      <c r="G4533" s="17"/>
      <c r="H4533" s="18"/>
      <c r="I4533" s="26"/>
      <c r="J4533" s="19"/>
      <c r="K4533" s="18"/>
      <c r="L4533" s="18"/>
      <c r="M4533" s="18"/>
      <c r="N4533" s="18"/>
      <c r="S4533" s="18"/>
    </row>
    <row r="4534" spans="5:19" x14ac:dyDescent="0.25">
      <c r="E4534" s="16"/>
      <c r="F4534" s="16"/>
      <c r="G4534" s="17"/>
      <c r="H4534" s="18"/>
      <c r="I4534" s="26"/>
      <c r="J4534" s="19"/>
      <c r="K4534" s="18"/>
      <c r="L4534" s="18"/>
      <c r="M4534" s="18"/>
      <c r="N4534" s="18"/>
      <c r="S4534" s="18"/>
    </row>
    <row r="4535" spans="5:19" x14ac:dyDescent="0.25">
      <c r="E4535" s="16"/>
      <c r="F4535" s="16"/>
      <c r="G4535" s="17"/>
      <c r="H4535" s="18"/>
      <c r="I4535" s="26"/>
      <c r="J4535" s="19"/>
      <c r="K4535" s="18"/>
      <c r="L4535" s="18"/>
      <c r="M4535" s="18"/>
      <c r="N4535" s="18"/>
      <c r="S4535" s="18"/>
    </row>
    <row r="4536" spans="5:19" x14ac:dyDescent="0.25">
      <c r="E4536" s="16"/>
      <c r="F4536" s="16"/>
      <c r="G4536" s="17"/>
      <c r="H4536" s="18"/>
      <c r="I4536" s="26"/>
      <c r="J4536" s="19"/>
      <c r="K4536" s="18"/>
      <c r="L4536" s="18"/>
      <c r="M4536" s="18"/>
      <c r="N4536" s="18"/>
      <c r="S4536" s="18"/>
    </row>
    <row r="4537" spans="5:19" x14ac:dyDescent="0.25">
      <c r="E4537" s="16"/>
      <c r="F4537" s="16"/>
      <c r="G4537" s="17"/>
      <c r="H4537" s="18"/>
      <c r="I4537" s="26"/>
      <c r="J4537" s="19"/>
      <c r="K4537" s="18"/>
      <c r="L4537" s="18"/>
      <c r="M4537" s="18"/>
      <c r="N4537" s="18"/>
      <c r="S4537" s="18"/>
    </row>
    <row r="4538" spans="5:19" x14ac:dyDescent="0.25">
      <c r="E4538" s="16"/>
      <c r="F4538" s="16"/>
      <c r="G4538" s="17"/>
      <c r="H4538" s="18"/>
      <c r="I4538" s="26"/>
      <c r="J4538" s="19"/>
      <c r="K4538" s="18"/>
      <c r="L4538" s="18"/>
      <c r="M4538" s="18"/>
      <c r="N4538" s="18"/>
      <c r="S4538" s="18"/>
    </row>
    <row r="4539" spans="5:19" x14ac:dyDescent="0.25">
      <c r="E4539" s="16"/>
      <c r="F4539" s="16"/>
      <c r="G4539" s="17"/>
      <c r="H4539" s="18"/>
      <c r="I4539" s="26"/>
      <c r="J4539" s="19"/>
      <c r="K4539" s="18"/>
      <c r="L4539" s="18"/>
      <c r="M4539" s="18"/>
      <c r="N4539" s="18"/>
      <c r="S4539" s="18"/>
    </row>
    <row r="4540" spans="5:19" x14ac:dyDescent="0.25">
      <c r="E4540" s="16"/>
      <c r="F4540" s="16"/>
      <c r="G4540" s="17"/>
      <c r="H4540" s="18"/>
      <c r="I4540" s="26"/>
      <c r="J4540" s="19"/>
      <c r="K4540" s="18"/>
      <c r="L4540" s="18"/>
      <c r="M4540" s="18"/>
      <c r="N4540" s="18"/>
      <c r="S4540" s="18"/>
    </row>
    <row r="4541" spans="5:19" x14ac:dyDescent="0.25">
      <c r="E4541" s="16"/>
      <c r="F4541" s="16"/>
      <c r="G4541" s="17"/>
      <c r="H4541" s="18"/>
      <c r="I4541" s="26"/>
      <c r="J4541" s="19"/>
      <c r="K4541" s="18"/>
      <c r="L4541" s="18"/>
      <c r="M4541" s="18"/>
      <c r="N4541" s="18"/>
      <c r="S4541" s="18"/>
    </row>
    <row r="4542" spans="5:19" x14ac:dyDescent="0.25">
      <c r="E4542" s="16"/>
      <c r="F4542" s="16"/>
      <c r="G4542" s="17"/>
      <c r="H4542" s="18"/>
      <c r="I4542" s="26"/>
      <c r="J4542" s="19"/>
      <c r="K4542" s="18"/>
      <c r="L4542" s="18"/>
      <c r="M4542" s="18"/>
      <c r="N4542" s="18"/>
      <c r="S4542" s="18"/>
    </row>
    <row r="4543" spans="5:19" x14ac:dyDescent="0.25">
      <c r="E4543" s="16"/>
      <c r="F4543" s="16"/>
      <c r="G4543" s="17"/>
      <c r="H4543" s="18"/>
      <c r="I4543" s="26"/>
      <c r="J4543" s="19"/>
      <c r="K4543" s="18"/>
      <c r="L4543" s="18"/>
      <c r="M4543" s="18"/>
      <c r="N4543" s="18"/>
      <c r="S4543" s="18"/>
    </row>
    <row r="4544" spans="5:19" x14ac:dyDescent="0.25">
      <c r="E4544" s="16"/>
      <c r="F4544" s="16"/>
      <c r="G4544" s="17"/>
      <c r="H4544" s="18"/>
      <c r="I4544" s="26"/>
      <c r="J4544" s="19"/>
      <c r="K4544" s="18"/>
      <c r="L4544" s="18"/>
      <c r="M4544" s="18"/>
      <c r="N4544" s="18"/>
      <c r="S4544" s="18"/>
    </row>
    <row r="4545" spans="5:19" x14ac:dyDescent="0.25">
      <c r="E4545" s="16"/>
      <c r="F4545" s="16"/>
      <c r="G4545" s="17"/>
      <c r="H4545" s="18"/>
      <c r="I4545" s="26"/>
      <c r="J4545" s="19"/>
      <c r="K4545" s="18"/>
      <c r="L4545" s="18"/>
      <c r="M4545" s="18"/>
      <c r="N4545" s="18"/>
      <c r="S4545" s="18"/>
    </row>
    <row r="4546" spans="5:19" x14ac:dyDescent="0.25">
      <c r="E4546" s="16"/>
      <c r="F4546" s="16"/>
      <c r="G4546" s="17"/>
      <c r="H4546" s="18"/>
      <c r="I4546" s="26"/>
      <c r="J4546" s="19"/>
      <c r="K4546" s="18"/>
      <c r="L4546" s="18"/>
      <c r="M4546" s="18"/>
      <c r="N4546" s="18"/>
      <c r="S4546" s="18"/>
    </row>
    <row r="4547" spans="5:19" x14ac:dyDescent="0.25">
      <c r="E4547" s="16"/>
      <c r="F4547" s="16"/>
      <c r="G4547" s="17"/>
      <c r="H4547" s="18"/>
      <c r="I4547" s="26"/>
      <c r="J4547" s="19"/>
      <c r="K4547" s="18"/>
      <c r="L4547" s="18"/>
      <c r="M4547" s="18"/>
      <c r="N4547" s="18"/>
      <c r="S4547" s="18"/>
    </row>
    <row r="4548" spans="5:19" x14ac:dyDescent="0.25">
      <c r="E4548" s="16"/>
      <c r="F4548" s="16"/>
      <c r="G4548" s="17"/>
      <c r="H4548" s="18"/>
      <c r="I4548" s="26"/>
      <c r="J4548" s="19"/>
      <c r="K4548" s="18"/>
      <c r="L4548" s="18"/>
      <c r="M4548" s="18"/>
      <c r="N4548" s="18"/>
      <c r="S4548" s="18"/>
    </row>
    <row r="4549" spans="5:19" x14ac:dyDescent="0.25">
      <c r="E4549" s="16"/>
      <c r="F4549" s="16"/>
      <c r="G4549" s="17"/>
      <c r="H4549" s="18"/>
      <c r="I4549" s="26"/>
      <c r="J4549" s="19"/>
      <c r="K4549" s="18"/>
      <c r="L4549" s="18"/>
      <c r="M4549" s="18"/>
      <c r="N4549" s="18"/>
      <c r="S4549" s="18"/>
    </row>
    <row r="4550" spans="5:19" x14ac:dyDescent="0.25">
      <c r="E4550" s="16"/>
      <c r="F4550" s="16"/>
      <c r="G4550" s="17"/>
      <c r="H4550" s="18"/>
      <c r="I4550" s="26"/>
      <c r="J4550" s="19"/>
      <c r="K4550" s="18"/>
      <c r="L4550" s="18"/>
      <c r="M4550" s="18"/>
      <c r="N4550" s="18"/>
      <c r="S4550" s="18"/>
    </row>
    <row r="4551" spans="5:19" x14ac:dyDescent="0.25">
      <c r="E4551" s="16"/>
      <c r="F4551" s="16"/>
      <c r="G4551" s="17"/>
      <c r="H4551" s="18"/>
      <c r="I4551" s="26"/>
      <c r="J4551" s="19"/>
      <c r="K4551" s="18"/>
      <c r="L4551" s="18"/>
      <c r="M4551" s="18"/>
      <c r="N4551" s="18"/>
      <c r="S4551" s="18"/>
    </row>
    <row r="4552" spans="5:19" x14ac:dyDescent="0.25">
      <c r="E4552" s="16"/>
      <c r="F4552" s="16"/>
      <c r="G4552" s="17"/>
      <c r="H4552" s="18"/>
      <c r="I4552" s="26"/>
      <c r="J4552" s="19"/>
      <c r="K4552" s="18"/>
      <c r="L4552" s="18"/>
      <c r="M4552" s="18"/>
      <c r="N4552" s="18"/>
      <c r="S4552" s="18"/>
    </row>
    <row r="4553" spans="5:19" x14ac:dyDescent="0.25">
      <c r="E4553" s="16"/>
      <c r="F4553" s="16"/>
      <c r="G4553" s="17"/>
      <c r="H4553" s="18"/>
      <c r="I4553" s="26"/>
      <c r="J4553" s="19"/>
      <c r="K4553" s="18"/>
      <c r="L4553" s="18"/>
      <c r="M4553" s="18"/>
      <c r="N4553" s="18"/>
      <c r="S4553" s="18"/>
    </row>
    <row r="4554" spans="5:19" x14ac:dyDescent="0.25">
      <c r="E4554" s="16"/>
      <c r="F4554" s="16"/>
      <c r="G4554" s="17"/>
      <c r="H4554" s="18"/>
      <c r="I4554" s="26"/>
      <c r="J4554" s="19"/>
      <c r="K4554" s="18"/>
      <c r="L4554" s="18"/>
      <c r="M4554" s="18"/>
      <c r="N4554" s="18"/>
      <c r="S4554" s="18"/>
    </row>
    <row r="4555" spans="5:19" x14ac:dyDescent="0.25">
      <c r="E4555" s="16"/>
      <c r="F4555" s="16"/>
      <c r="G4555" s="17"/>
      <c r="H4555" s="18"/>
      <c r="I4555" s="26"/>
      <c r="J4555" s="19"/>
      <c r="K4555" s="18"/>
      <c r="L4555" s="18"/>
      <c r="M4555" s="18"/>
      <c r="N4555" s="18"/>
      <c r="S4555" s="18"/>
    </row>
    <row r="4556" spans="5:19" x14ac:dyDescent="0.25">
      <c r="E4556" s="16"/>
      <c r="F4556" s="16"/>
      <c r="G4556" s="17"/>
      <c r="H4556" s="18"/>
      <c r="I4556" s="26"/>
      <c r="J4556" s="19"/>
      <c r="K4556" s="18"/>
      <c r="L4556" s="18"/>
      <c r="M4556" s="18"/>
      <c r="N4556" s="18"/>
      <c r="S4556" s="18"/>
    </row>
    <row r="4557" spans="5:19" x14ac:dyDescent="0.25">
      <c r="E4557" s="16"/>
      <c r="F4557" s="16"/>
      <c r="G4557" s="17"/>
      <c r="H4557" s="18"/>
      <c r="I4557" s="26"/>
      <c r="J4557" s="19"/>
      <c r="K4557" s="18"/>
      <c r="L4557" s="18"/>
      <c r="M4557" s="18"/>
      <c r="N4557" s="18"/>
      <c r="S4557" s="18"/>
    </row>
    <row r="4558" spans="5:19" x14ac:dyDescent="0.25">
      <c r="E4558" s="16"/>
      <c r="F4558" s="16"/>
      <c r="G4558" s="17"/>
      <c r="H4558" s="18"/>
      <c r="I4558" s="26"/>
      <c r="J4558" s="19"/>
      <c r="K4558" s="18"/>
      <c r="L4558" s="18"/>
      <c r="M4558" s="18"/>
      <c r="N4558" s="18"/>
      <c r="S4558" s="18"/>
    </row>
    <row r="4559" spans="5:19" x14ac:dyDescent="0.25">
      <c r="E4559" s="16"/>
      <c r="F4559" s="16"/>
      <c r="G4559" s="17"/>
      <c r="H4559" s="18"/>
      <c r="I4559" s="26"/>
      <c r="J4559" s="19"/>
      <c r="K4559" s="18"/>
      <c r="L4559" s="18"/>
      <c r="M4559" s="18"/>
      <c r="N4559" s="18"/>
      <c r="S4559" s="18"/>
    </row>
    <row r="4560" spans="5:19" x14ac:dyDescent="0.25">
      <c r="E4560" s="16"/>
      <c r="F4560" s="16"/>
      <c r="G4560" s="17"/>
      <c r="H4560" s="18"/>
      <c r="I4560" s="26"/>
      <c r="J4560" s="19"/>
      <c r="K4560" s="18"/>
      <c r="L4560" s="18"/>
      <c r="M4560" s="18"/>
      <c r="N4560" s="18"/>
      <c r="S4560" s="18"/>
    </row>
    <row r="4561" spans="5:19" x14ac:dyDescent="0.25">
      <c r="E4561" s="16"/>
      <c r="F4561" s="16"/>
      <c r="G4561" s="17"/>
      <c r="H4561" s="18"/>
      <c r="I4561" s="26"/>
      <c r="J4561" s="19"/>
      <c r="K4561" s="18"/>
      <c r="L4561" s="18"/>
      <c r="M4561" s="18"/>
      <c r="N4561" s="18"/>
      <c r="S4561" s="18"/>
    </row>
    <row r="4562" spans="5:19" x14ac:dyDescent="0.25">
      <c r="E4562" s="16"/>
      <c r="F4562" s="16"/>
      <c r="G4562" s="17"/>
      <c r="H4562" s="18"/>
      <c r="I4562" s="26"/>
      <c r="J4562" s="19"/>
      <c r="K4562" s="18"/>
      <c r="L4562" s="18"/>
      <c r="M4562" s="18"/>
      <c r="N4562" s="18"/>
      <c r="S4562" s="18"/>
    </row>
    <row r="4563" spans="5:19" x14ac:dyDescent="0.25">
      <c r="E4563" s="16"/>
      <c r="F4563" s="16"/>
      <c r="G4563" s="17"/>
      <c r="H4563" s="18"/>
      <c r="I4563" s="26"/>
      <c r="J4563" s="19"/>
      <c r="K4563" s="18"/>
      <c r="L4563" s="18"/>
      <c r="M4563" s="18"/>
      <c r="N4563" s="18"/>
      <c r="S4563" s="18"/>
    </row>
    <row r="4564" spans="5:19" x14ac:dyDescent="0.25">
      <c r="E4564" s="16"/>
      <c r="F4564" s="16"/>
      <c r="G4564" s="17"/>
      <c r="H4564" s="18"/>
      <c r="I4564" s="26"/>
      <c r="J4564" s="19"/>
      <c r="K4564" s="18"/>
      <c r="L4564" s="18"/>
      <c r="M4564" s="18"/>
      <c r="N4564" s="18"/>
      <c r="S4564" s="18"/>
    </row>
    <row r="4565" spans="5:19" x14ac:dyDescent="0.25">
      <c r="E4565" s="16"/>
      <c r="F4565" s="16"/>
      <c r="G4565" s="17"/>
      <c r="H4565" s="18"/>
      <c r="I4565" s="26"/>
      <c r="J4565" s="19"/>
      <c r="K4565" s="18"/>
      <c r="L4565" s="18"/>
      <c r="M4565" s="18"/>
      <c r="N4565" s="18"/>
      <c r="S4565" s="18"/>
    </row>
    <row r="4566" spans="5:19" x14ac:dyDescent="0.25">
      <c r="E4566" s="16"/>
      <c r="F4566" s="16"/>
      <c r="G4566" s="17"/>
      <c r="H4566" s="18"/>
      <c r="I4566" s="26"/>
      <c r="J4566" s="19"/>
      <c r="K4566" s="18"/>
      <c r="L4566" s="18"/>
      <c r="M4566" s="18"/>
      <c r="N4566" s="18"/>
      <c r="S4566" s="18"/>
    </row>
    <row r="4567" spans="5:19" x14ac:dyDescent="0.25">
      <c r="E4567" s="16"/>
      <c r="F4567" s="16"/>
      <c r="G4567" s="17"/>
      <c r="H4567" s="18"/>
      <c r="I4567" s="26"/>
      <c r="J4567" s="19"/>
      <c r="K4567" s="18"/>
      <c r="L4567" s="18"/>
      <c r="M4567" s="18"/>
      <c r="N4567" s="18"/>
      <c r="S4567" s="18"/>
    </row>
    <row r="4568" spans="5:19" x14ac:dyDescent="0.25">
      <c r="E4568" s="16"/>
      <c r="F4568" s="16"/>
      <c r="G4568" s="17"/>
      <c r="H4568" s="18"/>
      <c r="I4568" s="26"/>
      <c r="J4568" s="19"/>
      <c r="K4568" s="18"/>
      <c r="L4568" s="18"/>
      <c r="M4568" s="18"/>
      <c r="N4568" s="18"/>
      <c r="S4568" s="18"/>
    </row>
    <row r="4569" spans="5:19" x14ac:dyDescent="0.25">
      <c r="E4569" s="16"/>
      <c r="F4569" s="16"/>
      <c r="G4569" s="17"/>
      <c r="H4569" s="18"/>
      <c r="I4569" s="26"/>
      <c r="J4569" s="19"/>
      <c r="K4569" s="18"/>
      <c r="L4569" s="18"/>
      <c r="M4569" s="18"/>
      <c r="N4569" s="18"/>
      <c r="S4569" s="18"/>
    </row>
    <row r="4570" spans="5:19" x14ac:dyDescent="0.25">
      <c r="E4570" s="16"/>
      <c r="F4570" s="16"/>
      <c r="G4570" s="17"/>
      <c r="H4570" s="18"/>
      <c r="I4570" s="26"/>
      <c r="J4570" s="19"/>
      <c r="K4570" s="18"/>
      <c r="L4570" s="18"/>
      <c r="M4570" s="18"/>
      <c r="N4570" s="18"/>
      <c r="S4570" s="18"/>
    </row>
    <row r="4571" spans="5:19" x14ac:dyDescent="0.25">
      <c r="E4571" s="16"/>
      <c r="F4571" s="16"/>
      <c r="G4571" s="17"/>
      <c r="H4571" s="18"/>
      <c r="I4571" s="26"/>
      <c r="J4571" s="19"/>
      <c r="K4571" s="18"/>
      <c r="L4571" s="18"/>
      <c r="M4571" s="18"/>
      <c r="N4571" s="18"/>
      <c r="S4571" s="18"/>
    </row>
    <row r="4572" spans="5:19" x14ac:dyDescent="0.25">
      <c r="E4572" s="16"/>
      <c r="F4572" s="16"/>
      <c r="G4572" s="17"/>
      <c r="H4572" s="18"/>
      <c r="I4572" s="26"/>
      <c r="J4572" s="19"/>
      <c r="K4572" s="18"/>
      <c r="L4572" s="18"/>
      <c r="M4572" s="18"/>
      <c r="N4572" s="18"/>
      <c r="S4572" s="18"/>
    </row>
    <row r="4573" spans="5:19" x14ac:dyDescent="0.25">
      <c r="E4573" s="16"/>
      <c r="F4573" s="16"/>
      <c r="G4573" s="17"/>
      <c r="H4573" s="18"/>
      <c r="I4573" s="26"/>
      <c r="J4573" s="19"/>
      <c r="K4573" s="18"/>
      <c r="L4573" s="18"/>
      <c r="M4573" s="18"/>
      <c r="N4573" s="18"/>
      <c r="S4573" s="18"/>
    </row>
    <row r="4574" spans="5:19" x14ac:dyDescent="0.25">
      <c r="E4574" s="16"/>
      <c r="F4574" s="16"/>
      <c r="G4574" s="17"/>
      <c r="H4574" s="18"/>
      <c r="I4574" s="26"/>
      <c r="J4574" s="19"/>
      <c r="K4574" s="18"/>
      <c r="L4574" s="18"/>
      <c r="M4574" s="18"/>
      <c r="N4574" s="18"/>
      <c r="S4574" s="18"/>
    </row>
    <row r="4575" spans="5:19" x14ac:dyDescent="0.25">
      <c r="E4575" s="16"/>
      <c r="F4575" s="16"/>
      <c r="G4575" s="17"/>
      <c r="H4575" s="18"/>
      <c r="I4575" s="26"/>
      <c r="J4575" s="19"/>
      <c r="K4575" s="18"/>
      <c r="L4575" s="18"/>
      <c r="M4575" s="18"/>
      <c r="N4575" s="18"/>
      <c r="S4575" s="18"/>
    </row>
    <row r="4576" spans="5:19" x14ac:dyDescent="0.25">
      <c r="E4576" s="16"/>
      <c r="F4576" s="16"/>
      <c r="G4576" s="17"/>
      <c r="H4576" s="18"/>
      <c r="I4576" s="26"/>
      <c r="J4576" s="19"/>
      <c r="K4576" s="18"/>
      <c r="L4576" s="18"/>
      <c r="M4576" s="18"/>
      <c r="N4576" s="18"/>
      <c r="S4576" s="18"/>
    </row>
    <row r="4577" spans="5:19" x14ac:dyDescent="0.25">
      <c r="E4577" s="16"/>
      <c r="F4577" s="16"/>
      <c r="G4577" s="17"/>
      <c r="H4577" s="18"/>
      <c r="I4577" s="26"/>
      <c r="J4577" s="19"/>
      <c r="K4577" s="18"/>
      <c r="L4577" s="18"/>
      <c r="M4577" s="18"/>
      <c r="N4577" s="18"/>
      <c r="S4577" s="18"/>
    </row>
    <row r="4578" spans="5:19" x14ac:dyDescent="0.25">
      <c r="E4578" s="16"/>
      <c r="F4578" s="16"/>
      <c r="G4578" s="17"/>
      <c r="H4578" s="18"/>
      <c r="I4578" s="26"/>
      <c r="J4578" s="19"/>
      <c r="K4578" s="18"/>
      <c r="L4578" s="18"/>
      <c r="M4578" s="18"/>
      <c r="N4578" s="18"/>
      <c r="S4578" s="18"/>
    </row>
    <row r="4579" spans="5:19" x14ac:dyDescent="0.25">
      <c r="E4579" s="16"/>
      <c r="F4579" s="16"/>
      <c r="G4579" s="17"/>
      <c r="H4579" s="18"/>
      <c r="I4579" s="26"/>
      <c r="J4579" s="19"/>
      <c r="K4579" s="18"/>
      <c r="L4579" s="18"/>
      <c r="M4579" s="18"/>
      <c r="N4579" s="18"/>
      <c r="S4579" s="18"/>
    </row>
    <row r="4580" spans="5:19" x14ac:dyDescent="0.25">
      <c r="E4580" s="16"/>
      <c r="F4580" s="16"/>
      <c r="G4580" s="17"/>
      <c r="H4580" s="18"/>
      <c r="I4580" s="26"/>
      <c r="J4580" s="19"/>
      <c r="K4580" s="18"/>
      <c r="L4580" s="18"/>
      <c r="M4580" s="18"/>
      <c r="N4580" s="18"/>
      <c r="S4580" s="18"/>
    </row>
    <row r="4581" spans="5:19" x14ac:dyDescent="0.25">
      <c r="E4581" s="16"/>
      <c r="F4581" s="16"/>
      <c r="G4581" s="17"/>
      <c r="H4581" s="18"/>
      <c r="I4581" s="26"/>
      <c r="J4581" s="19"/>
      <c r="K4581" s="18"/>
      <c r="L4581" s="18"/>
      <c r="M4581" s="18"/>
      <c r="N4581" s="18"/>
      <c r="S4581" s="18"/>
    </row>
    <row r="4582" spans="5:19" x14ac:dyDescent="0.25">
      <c r="E4582" s="16"/>
      <c r="F4582" s="16"/>
      <c r="G4582" s="17"/>
      <c r="H4582" s="18"/>
      <c r="I4582" s="26"/>
      <c r="J4582" s="19"/>
      <c r="K4582" s="18"/>
      <c r="L4582" s="18"/>
      <c r="M4582" s="18"/>
      <c r="N4582" s="18"/>
      <c r="S4582" s="18"/>
    </row>
    <row r="4583" spans="5:19" x14ac:dyDescent="0.25">
      <c r="E4583" s="16"/>
      <c r="F4583" s="16"/>
      <c r="G4583" s="17"/>
      <c r="H4583" s="18"/>
      <c r="I4583" s="26"/>
      <c r="J4583" s="19"/>
      <c r="K4583" s="18"/>
      <c r="L4583" s="18"/>
      <c r="M4583" s="18"/>
      <c r="N4583" s="18"/>
      <c r="S4583" s="18"/>
    </row>
    <row r="4584" spans="5:19" x14ac:dyDescent="0.25">
      <c r="E4584" s="16"/>
      <c r="F4584" s="16"/>
      <c r="G4584" s="17"/>
      <c r="H4584" s="18"/>
      <c r="I4584" s="26"/>
      <c r="J4584" s="19"/>
      <c r="K4584" s="18"/>
      <c r="L4584" s="18"/>
      <c r="M4584" s="18"/>
      <c r="N4584" s="18"/>
      <c r="S4584" s="18"/>
    </row>
    <row r="4585" spans="5:19" x14ac:dyDescent="0.25">
      <c r="E4585" s="16"/>
      <c r="F4585" s="16"/>
      <c r="G4585" s="17"/>
      <c r="H4585" s="18"/>
      <c r="I4585" s="26"/>
      <c r="J4585" s="19"/>
      <c r="K4585" s="18"/>
      <c r="L4585" s="18"/>
      <c r="M4585" s="18"/>
      <c r="N4585" s="18"/>
      <c r="S4585" s="18"/>
    </row>
    <row r="4586" spans="5:19" x14ac:dyDescent="0.25">
      <c r="E4586" s="16"/>
      <c r="F4586" s="16"/>
      <c r="G4586" s="17"/>
      <c r="H4586" s="18"/>
      <c r="I4586" s="26"/>
      <c r="J4586" s="19"/>
      <c r="K4586" s="18"/>
      <c r="L4586" s="18"/>
      <c r="M4586" s="18"/>
      <c r="N4586" s="18"/>
      <c r="S4586" s="18"/>
    </row>
    <row r="4587" spans="5:19" x14ac:dyDescent="0.25">
      <c r="E4587" s="16"/>
      <c r="F4587" s="16"/>
      <c r="G4587" s="17"/>
      <c r="H4587" s="18"/>
      <c r="I4587" s="26"/>
      <c r="J4587" s="19"/>
      <c r="K4587" s="18"/>
      <c r="L4587" s="18"/>
      <c r="M4587" s="18"/>
      <c r="N4587" s="18"/>
      <c r="S4587" s="18"/>
    </row>
    <row r="4588" spans="5:19" x14ac:dyDescent="0.25">
      <c r="E4588" s="16"/>
      <c r="F4588" s="16"/>
      <c r="G4588" s="17"/>
      <c r="H4588" s="18"/>
      <c r="I4588" s="26"/>
      <c r="J4588" s="19"/>
      <c r="K4588" s="18"/>
      <c r="L4588" s="18"/>
      <c r="M4588" s="18"/>
      <c r="N4588" s="18"/>
      <c r="S4588" s="18"/>
    </row>
    <row r="4589" spans="5:19" x14ac:dyDescent="0.25">
      <c r="E4589" s="16"/>
      <c r="F4589" s="16"/>
      <c r="G4589" s="17"/>
      <c r="H4589" s="18"/>
      <c r="I4589" s="26"/>
      <c r="J4589" s="19"/>
      <c r="K4589" s="18"/>
      <c r="L4589" s="18"/>
      <c r="M4589" s="18"/>
      <c r="N4589" s="18"/>
      <c r="S4589" s="18"/>
    </row>
    <row r="4590" spans="5:19" x14ac:dyDescent="0.25">
      <c r="E4590" s="16"/>
      <c r="F4590" s="16"/>
      <c r="G4590" s="17"/>
      <c r="H4590" s="18"/>
      <c r="I4590" s="26"/>
      <c r="J4590" s="19"/>
      <c r="K4590" s="18"/>
      <c r="L4590" s="18"/>
      <c r="M4590" s="18"/>
      <c r="N4590" s="18"/>
      <c r="S4590" s="18"/>
    </row>
    <row r="4591" spans="5:19" x14ac:dyDescent="0.25">
      <c r="E4591" s="16"/>
      <c r="F4591" s="16"/>
      <c r="G4591" s="17"/>
      <c r="H4591" s="18"/>
      <c r="I4591" s="26"/>
      <c r="J4591" s="19"/>
      <c r="K4591" s="18"/>
      <c r="L4591" s="18"/>
      <c r="M4591" s="18"/>
      <c r="N4591" s="18"/>
      <c r="S4591" s="18"/>
    </row>
    <row r="4592" spans="5:19" x14ac:dyDescent="0.25">
      <c r="E4592" s="16"/>
      <c r="F4592" s="16"/>
      <c r="G4592" s="17"/>
      <c r="H4592" s="18"/>
      <c r="I4592" s="26"/>
      <c r="J4592" s="19"/>
      <c r="K4592" s="18"/>
      <c r="L4592" s="18"/>
      <c r="M4592" s="18"/>
      <c r="N4592" s="18"/>
      <c r="S4592" s="18"/>
    </row>
    <row r="4593" spans="5:19" x14ac:dyDescent="0.25">
      <c r="E4593" s="16"/>
      <c r="F4593" s="16"/>
      <c r="G4593" s="17"/>
      <c r="H4593" s="18"/>
      <c r="I4593" s="26"/>
      <c r="J4593" s="19"/>
      <c r="K4593" s="18"/>
      <c r="L4593" s="18"/>
      <c r="M4593" s="18"/>
      <c r="N4593" s="18"/>
      <c r="S4593" s="18"/>
    </row>
    <row r="4594" spans="5:19" x14ac:dyDescent="0.25">
      <c r="E4594" s="16"/>
      <c r="F4594" s="16"/>
      <c r="G4594" s="17"/>
      <c r="H4594" s="18"/>
      <c r="I4594" s="26"/>
      <c r="J4594" s="19"/>
      <c r="K4594" s="18"/>
      <c r="L4594" s="18"/>
      <c r="M4594" s="18"/>
      <c r="N4594" s="18"/>
      <c r="S4594" s="18"/>
    </row>
    <row r="4595" spans="5:19" x14ac:dyDescent="0.25">
      <c r="E4595" s="16"/>
      <c r="F4595" s="16"/>
      <c r="G4595" s="17"/>
      <c r="H4595" s="18"/>
      <c r="I4595" s="26"/>
      <c r="J4595" s="19"/>
      <c r="K4595" s="18"/>
      <c r="L4595" s="18"/>
      <c r="M4595" s="18"/>
      <c r="N4595" s="18"/>
      <c r="S4595" s="18"/>
    </row>
    <row r="4596" spans="5:19" x14ac:dyDescent="0.25">
      <c r="E4596" s="16"/>
      <c r="F4596" s="16"/>
      <c r="G4596" s="17"/>
      <c r="H4596" s="18"/>
      <c r="I4596" s="26"/>
      <c r="J4596" s="19"/>
      <c r="K4596" s="18"/>
      <c r="L4596" s="18"/>
      <c r="M4596" s="18"/>
      <c r="N4596" s="18"/>
      <c r="S4596" s="18"/>
    </row>
    <row r="4597" spans="5:19" x14ac:dyDescent="0.25">
      <c r="E4597" s="16"/>
      <c r="F4597" s="16"/>
      <c r="G4597" s="17"/>
      <c r="H4597" s="18"/>
      <c r="I4597" s="26"/>
      <c r="J4597" s="19"/>
      <c r="K4597" s="18"/>
      <c r="L4597" s="18"/>
      <c r="M4597" s="18"/>
      <c r="N4597" s="18"/>
      <c r="S4597" s="18"/>
    </row>
    <row r="4598" spans="5:19" x14ac:dyDescent="0.25">
      <c r="E4598" s="16"/>
      <c r="F4598" s="16"/>
      <c r="G4598" s="17"/>
      <c r="H4598" s="18"/>
      <c r="I4598" s="26"/>
      <c r="J4598" s="19"/>
      <c r="K4598" s="18"/>
      <c r="L4598" s="18"/>
      <c r="M4598" s="18"/>
      <c r="N4598" s="18"/>
      <c r="S4598" s="18"/>
    </row>
    <row r="4599" spans="5:19" x14ac:dyDescent="0.25">
      <c r="E4599" s="16"/>
      <c r="F4599" s="16"/>
      <c r="G4599" s="17"/>
      <c r="H4599" s="18"/>
      <c r="I4599" s="26"/>
      <c r="J4599" s="19"/>
      <c r="K4599" s="18"/>
      <c r="L4599" s="18"/>
      <c r="M4599" s="18"/>
      <c r="N4599" s="18"/>
      <c r="S4599" s="18"/>
    </row>
    <row r="4600" spans="5:19" x14ac:dyDescent="0.25">
      <c r="E4600" s="16"/>
      <c r="F4600" s="16"/>
      <c r="G4600" s="17"/>
      <c r="H4600" s="18"/>
      <c r="I4600" s="26"/>
      <c r="J4600" s="19"/>
      <c r="K4600" s="18"/>
      <c r="L4600" s="18"/>
      <c r="M4600" s="18"/>
      <c r="N4600" s="18"/>
      <c r="S4600" s="18"/>
    </row>
    <row r="4601" spans="5:19" x14ac:dyDescent="0.25">
      <c r="E4601" s="16"/>
      <c r="F4601" s="16"/>
      <c r="G4601" s="17"/>
      <c r="H4601" s="18"/>
      <c r="I4601" s="26"/>
      <c r="J4601" s="19"/>
      <c r="K4601" s="18"/>
      <c r="L4601" s="18"/>
      <c r="M4601" s="18"/>
      <c r="N4601" s="18"/>
      <c r="S4601" s="18"/>
    </row>
    <row r="4602" spans="5:19" x14ac:dyDescent="0.25">
      <c r="E4602" s="16"/>
      <c r="F4602" s="16"/>
      <c r="G4602" s="17"/>
      <c r="H4602" s="18"/>
      <c r="I4602" s="26"/>
      <c r="J4602" s="19"/>
      <c r="K4602" s="18"/>
      <c r="L4602" s="18"/>
      <c r="M4602" s="18"/>
      <c r="N4602" s="18"/>
      <c r="S4602" s="18"/>
    </row>
    <row r="4603" spans="5:19" x14ac:dyDescent="0.25">
      <c r="E4603" s="16"/>
      <c r="F4603" s="16"/>
      <c r="G4603" s="17"/>
      <c r="H4603" s="18"/>
      <c r="I4603" s="26"/>
      <c r="J4603" s="19"/>
      <c r="K4603" s="18"/>
      <c r="L4603" s="18"/>
      <c r="M4603" s="18"/>
      <c r="N4603" s="18"/>
      <c r="S4603" s="18"/>
    </row>
    <row r="4604" spans="5:19" x14ac:dyDescent="0.25">
      <c r="E4604" s="16"/>
      <c r="F4604" s="16"/>
      <c r="G4604" s="17"/>
      <c r="H4604" s="18"/>
      <c r="I4604" s="26"/>
      <c r="J4604" s="19"/>
      <c r="K4604" s="18"/>
      <c r="L4604" s="18"/>
      <c r="M4604" s="18"/>
      <c r="N4604" s="18"/>
      <c r="S4604" s="18"/>
    </row>
    <row r="4605" spans="5:19" x14ac:dyDescent="0.25">
      <c r="E4605" s="16"/>
      <c r="F4605" s="16"/>
      <c r="G4605" s="17"/>
      <c r="H4605" s="18"/>
      <c r="I4605" s="26"/>
      <c r="J4605" s="19"/>
      <c r="K4605" s="18"/>
      <c r="L4605" s="18"/>
      <c r="M4605" s="18"/>
      <c r="N4605" s="18"/>
      <c r="S4605" s="18"/>
    </row>
    <row r="4606" spans="5:19" x14ac:dyDescent="0.25">
      <c r="E4606" s="16"/>
      <c r="F4606" s="16"/>
      <c r="G4606" s="17"/>
      <c r="H4606" s="18"/>
      <c r="I4606" s="26"/>
      <c r="J4606" s="19"/>
      <c r="K4606" s="18"/>
      <c r="L4606" s="18"/>
      <c r="M4606" s="18"/>
      <c r="N4606" s="18"/>
      <c r="S4606" s="18"/>
    </row>
    <row r="4607" spans="5:19" x14ac:dyDescent="0.25">
      <c r="E4607" s="16"/>
      <c r="F4607" s="16"/>
      <c r="G4607" s="17"/>
      <c r="H4607" s="18"/>
      <c r="I4607" s="26"/>
      <c r="J4607" s="19"/>
      <c r="K4607" s="18"/>
      <c r="L4607" s="18"/>
      <c r="M4607" s="18"/>
      <c r="N4607" s="18"/>
      <c r="S4607" s="18"/>
    </row>
    <row r="4608" spans="5:19" x14ac:dyDescent="0.25">
      <c r="E4608" s="16"/>
      <c r="F4608" s="16"/>
      <c r="G4608" s="17"/>
      <c r="H4608" s="18"/>
      <c r="I4608" s="26"/>
      <c r="J4608" s="19"/>
      <c r="K4608" s="18"/>
      <c r="L4608" s="18"/>
      <c r="M4608" s="18"/>
      <c r="N4608" s="18"/>
      <c r="S4608" s="18"/>
    </row>
    <row r="4609" spans="5:19" x14ac:dyDescent="0.25">
      <c r="E4609" s="16"/>
      <c r="F4609" s="16"/>
      <c r="G4609" s="17"/>
      <c r="H4609" s="18"/>
      <c r="I4609" s="26"/>
      <c r="J4609" s="19"/>
      <c r="K4609" s="18"/>
      <c r="L4609" s="18"/>
      <c r="M4609" s="18"/>
      <c r="N4609" s="18"/>
      <c r="S4609" s="18"/>
    </row>
    <row r="4610" spans="5:19" x14ac:dyDescent="0.25">
      <c r="E4610" s="16"/>
      <c r="F4610" s="16"/>
      <c r="G4610" s="17"/>
      <c r="H4610" s="18"/>
      <c r="I4610" s="26"/>
      <c r="J4610" s="19"/>
      <c r="K4610" s="18"/>
      <c r="L4610" s="18"/>
      <c r="M4610" s="18"/>
      <c r="N4610" s="18"/>
      <c r="S4610" s="18"/>
    </row>
    <row r="4611" spans="5:19" x14ac:dyDescent="0.25">
      <c r="E4611" s="16"/>
      <c r="F4611" s="16"/>
      <c r="G4611" s="17"/>
      <c r="H4611" s="18"/>
      <c r="I4611" s="26"/>
      <c r="J4611" s="19"/>
      <c r="K4611" s="18"/>
      <c r="L4611" s="18"/>
      <c r="M4611" s="18"/>
      <c r="N4611" s="18"/>
      <c r="S4611" s="18"/>
    </row>
    <row r="4612" spans="5:19" x14ac:dyDescent="0.25">
      <c r="E4612" s="16"/>
      <c r="F4612" s="16"/>
      <c r="G4612" s="17"/>
      <c r="H4612" s="18"/>
      <c r="I4612" s="26"/>
      <c r="J4612" s="19"/>
      <c r="K4612" s="18"/>
      <c r="L4612" s="18"/>
      <c r="M4612" s="18"/>
      <c r="N4612" s="18"/>
      <c r="S4612" s="18"/>
    </row>
    <row r="4613" spans="5:19" x14ac:dyDescent="0.25">
      <c r="E4613" s="16"/>
      <c r="F4613" s="16"/>
      <c r="G4613" s="17"/>
      <c r="H4613" s="18"/>
      <c r="I4613" s="26"/>
      <c r="J4613" s="19"/>
      <c r="K4613" s="18"/>
      <c r="L4613" s="18"/>
      <c r="M4613" s="18"/>
      <c r="N4613" s="18"/>
      <c r="S4613" s="18"/>
    </row>
    <row r="4614" spans="5:19" x14ac:dyDescent="0.25">
      <c r="E4614" s="16"/>
      <c r="F4614" s="16"/>
      <c r="G4614" s="17"/>
      <c r="H4614" s="18"/>
      <c r="I4614" s="26"/>
      <c r="J4614" s="19"/>
      <c r="K4614" s="18"/>
      <c r="L4614" s="18"/>
      <c r="M4614" s="18"/>
      <c r="N4614" s="18"/>
      <c r="S4614" s="18"/>
    </row>
    <row r="4615" spans="5:19" x14ac:dyDescent="0.25">
      <c r="E4615" s="16"/>
      <c r="F4615" s="16"/>
      <c r="G4615" s="17"/>
      <c r="H4615" s="18"/>
      <c r="I4615" s="26"/>
      <c r="J4615" s="19"/>
      <c r="K4615" s="18"/>
      <c r="L4615" s="18"/>
      <c r="M4615" s="18"/>
      <c r="N4615" s="18"/>
      <c r="S4615" s="18"/>
    </row>
    <row r="4616" spans="5:19" x14ac:dyDescent="0.25">
      <c r="E4616" s="16"/>
      <c r="F4616" s="16"/>
      <c r="G4616" s="17"/>
      <c r="H4616" s="18"/>
      <c r="I4616" s="26"/>
      <c r="J4616" s="19"/>
      <c r="K4616" s="18"/>
      <c r="L4616" s="18"/>
      <c r="M4616" s="18"/>
      <c r="N4616" s="18"/>
      <c r="S4616" s="18"/>
    </row>
    <row r="4617" spans="5:19" x14ac:dyDescent="0.25">
      <c r="E4617" s="16"/>
      <c r="F4617" s="16"/>
      <c r="G4617" s="17"/>
      <c r="H4617" s="18"/>
      <c r="I4617" s="26"/>
      <c r="J4617" s="19"/>
      <c r="K4617" s="18"/>
      <c r="L4617" s="18"/>
      <c r="M4617" s="18"/>
      <c r="N4617" s="18"/>
      <c r="S4617" s="18"/>
    </row>
    <row r="4618" spans="5:19" x14ac:dyDescent="0.25">
      <c r="E4618" s="16"/>
      <c r="F4618" s="16"/>
      <c r="G4618" s="17"/>
      <c r="H4618" s="18"/>
      <c r="I4618" s="26"/>
      <c r="J4618" s="19"/>
      <c r="K4618" s="18"/>
      <c r="L4618" s="18"/>
      <c r="M4618" s="18"/>
      <c r="N4618" s="18"/>
      <c r="S4618" s="18"/>
    </row>
    <row r="4619" spans="5:19" x14ac:dyDescent="0.25">
      <c r="E4619" s="16"/>
      <c r="F4619" s="16"/>
      <c r="G4619" s="17"/>
      <c r="H4619" s="18"/>
      <c r="I4619" s="26"/>
      <c r="J4619" s="19"/>
      <c r="K4619" s="18"/>
      <c r="L4619" s="18"/>
      <c r="M4619" s="18"/>
      <c r="N4619" s="18"/>
      <c r="S4619" s="18"/>
    </row>
    <row r="4620" spans="5:19" x14ac:dyDescent="0.25">
      <c r="E4620" s="16"/>
      <c r="F4620" s="16"/>
      <c r="G4620" s="17"/>
      <c r="H4620" s="18"/>
      <c r="I4620" s="26"/>
      <c r="J4620" s="19"/>
      <c r="K4620" s="18"/>
      <c r="L4620" s="18"/>
      <c r="M4620" s="18"/>
      <c r="N4620" s="18"/>
      <c r="S4620" s="18"/>
    </row>
    <row r="4621" spans="5:19" x14ac:dyDescent="0.25">
      <c r="E4621" s="16"/>
      <c r="F4621" s="16"/>
      <c r="G4621" s="17"/>
      <c r="H4621" s="18"/>
      <c r="I4621" s="26"/>
      <c r="J4621" s="19"/>
      <c r="K4621" s="18"/>
      <c r="L4621" s="18"/>
      <c r="M4621" s="18"/>
      <c r="N4621" s="18"/>
      <c r="S4621" s="18"/>
    </row>
    <row r="4622" spans="5:19" x14ac:dyDescent="0.25">
      <c r="E4622" s="16"/>
      <c r="F4622" s="16"/>
      <c r="G4622" s="17"/>
      <c r="H4622" s="18"/>
      <c r="I4622" s="26"/>
      <c r="J4622" s="19"/>
      <c r="K4622" s="18"/>
      <c r="L4622" s="18"/>
      <c r="M4622" s="18"/>
      <c r="N4622" s="18"/>
      <c r="S4622" s="18"/>
    </row>
    <row r="4623" spans="5:19" x14ac:dyDescent="0.25">
      <c r="E4623" s="16"/>
      <c r="F4623" s="16"/>
      <c r="G4623" s="17"/>
      <c r="H4623" s="18"/>
      <c r="I4623" s="26"/>
      <c r="J4623" s="19"/>
      <c r="K4623" s="18"/>
      <c r="L4623" s="18"/>
      <c r="M4623" s="18"/>
      <c r="N4623" s="18"/>
      <c r="S4623" s="18"/>
    </row>
    <row r="4624" spans="5:19" x14ac:dyDescent="0.25">
      <c r="E4624" s="16"/>
      <c r="F4624" s="16"/>
      <c r="G4624" s="17"/>
      <c r="H4624" s="18"/>
      <c r="I4624" s="26"/>
      <c r="J4624" s="19"/>
      <c r="K4624" s="18"/>
      <c r="L4624" s="18"/>
      <c r="M4624" s="18"/>
      <c r="N4624" s="18"/>
      <c r="S4624" s="18"/>
    </row>
    <row r="4625" spans="5:19" x14ac:dyDescent="0.25">
      <c r="E4625" s="16"/>
      <c r="F4625" s="16"/>
      <c r="G4625" s="17"/>
      <c r="H4625" s="18"/>
      <c r="I4625" s="26"/>
      <c r="J4625" s="19"/>
      <c r="K4625" s="18"/>
      <c r="L4625" s="18"/>
      <c r="M4625" s="18"/>
      <c r="N4625" s="18"/>
      <c r="S4625" s="18"/>
    </row>
    <row r="4626" spans="5:19" x14ac:dyDescent="0.25">
      <c r="E4626" s="16"/>
      <c r="F4626" s="16"/>
      <c r="G4626" s="17"/>
      <c r="H4626" s="18"/>
      <c r="I4626" s="26"/>
      <c r="J4626" s="19"/>
      <c r="K4626" s="18"/>
      <c r="L4626" s="18"/>
      <c r="M4626" s="18"/>
      <c r="N4626" s="18"/>
      <c r="S4626" s="18"/>
    </row>
    <row r="4627" spans="5:19" x14ac:dyDescent="0.25">
      <c r="E4627" s="16"/>
      <c r="F4627" s="16"/>
      <c r="G4627" s="17"/>
      <c r="H4627" s="18"/>
      <c r="I4627" s="26"/>
      <c r="J4627" s="19"/>
      <c r="K4627" s="18"/>
      <c r="L4627" s="18"/>
      <c r="M4627" s="18"/>
      <c r="N4627" s="18"/>
      <c r="S4627" s="18"/>
    </row>
    <row r="4628" spans="5:19" x14ac:dyDescent="0.25">
      <c r="E4628" s="16"/>
      <c r="F4628" s="16"/>
      <c r="G4628" s="17"/>
      <c r="H4628" s="18"/>
      <c r="I4628" s="26"/>
      <c r="J4628" s="19"/>
      <c r="K4628" s="18"/>
      <c r="L4628" s="18"/>
      <c r="M4628" s="18"/>
      <c r="N4628" s="18"/>
      <c r="S4628" s="18"/>
    </row>
    <row r="4629" spans="5:19" x14ac:dyDescent="0.25">
      <c r="E4629" s="16"/>
      <c r="F4629" s="16"/>
      <c r="G4629" s="17"/>
      <c r="H4629" s="18"/>
      <c r="I4629" s="26"/>
      <c r="J4629" s="19"/>
      <c r="K4629" s="18"/>
      <c r="L4629" s="18"/>
      <c r="M4629" s="18"/>
      <c r="N4629" s="18"/>
      <c r="S4629" s="18"/>
    </row>
    <row r="4630" spans="5:19" x14ac:dyDescent="0.25">
      <c r="E4630" s="16"/>
      <c r="F4630" s="16"/>
      <c r="G4630" s="17"/>
      <c r="H4630" s="18"/>
      <c r="I4630" s="26"/>
      <c r="J4630" s="19"/>
      <c r="K4630" s="18"/>
      <c r="L4630" s="18"/>
      <c r="M4630" s="18"/>
      <c r="N4630" s="18"/>
      <c r="S4630" s="18"/>
    </row>
    <row r="4631" spans="5:19" x14ac:dyDescent="0.25">
      <c r="E4631" s="16"/>
      <c r="F4631" s="16"/>
      <c r="G4631" s="17"/>
      <c r="H4631" s="18"/>
      <c r="I4631" s="26"/>
      <c r="J4631" s="19"/>
      <c r="K4631" s="18"/>
      <c r="L4631" s="18"/>
      <c r="M4631" s="18"/>
      <c r="N4631" s="18"/>
      <c r="S4631" s="18"/>
    </row>
    <row r="4632" spans="5:19" x14ac:dyDescent="0.25">
      <c r="E4632" s="16"/>
      <c r="F4632" s="16"/>
      <c r="G4632" s="17"/>
      <c r="H4632" s="18"/>
      <c r="I4632" s="26"/>
      <c r="J4632" s="19"/>
      <c r="K4632" s="18"/>
      <c r="L4632" s="18"/>
      <c r="M4632" s="18"/>
      <c r="N4632" s="18"/>
      <c r="S4632" s="18"/>
    </row>
    <row r="4633" spans="5:19" x14ac:dyDescent="0.25">
      <c r="E4633" s="16"/>
      <c r="F4633" s="16"/>
      <c r="G4633" s="17"/>
      <c r="H4633" s="18"/>
      <c r="I4633" s="26"/>
      <c r="J4633" s="19"/>
      <c r="K4633" s="18"/>
      <c r="L4633" s="18"/>
      <c r="M4633" s="18"/>
      <c r="N4633" s="18"/>
      <c r="S4633" s="18"/>
    </row>
    <row r="4634" spans="5:19" x14ac:dyDescent="0.25">
      <c r="E4634" s="16"/>
      <c r="F4634" s="16"/>
      <c r="G4634" s="17"/>
      <c r="H4634" s="18"/>
      <c r="I4634" s="26"/>
      <c r="J4634" s="19"/>
      <c r="K4634" s="18"/>
      <c r="L4634" s="18"/>
      <c r="M4634" s="18"/>
      <c r="N4634" s="18"/>
      <c r="S4634" s="18"/>
    </row>
    <row r="4635" spans="5:19" x14ac:dyDescent="0.25">
      <c r="E4635" s="16"/>
      <c r="F4635" s="16"/>
      <c r="G4635" s="17"/>
      <c r="H4635" s="18"/>
      <c r="I4635" s="26"/>
      <c r="J4635" s="19"/>
      <c r="K4635" s="18"/>
      <c r="L4635" s="18"/>
      <c r="M4635" s="18"/>
      <c r="N4635" s="18"/>
      <c r="S4635" s="18"/>
    </row>
    <row r="4636" spans="5:19" x14ac:dyDescent="0.25">
      <c r="E4636" s="16"/>
      <c r="F4636" s="16"/>
      <c r="G4636" s="17"/>
      <c r="H4636" s="18"/>
      <c r="I4636" s="26"/>
      <c r="J4636" s="19"/>
      <c r="K4636" s="18"/>
      <c r="L4636" s="18"/>
      <c r="M4636" s="18"/>
      <c r="N4636" s="18"/>
      <c r="S4636" s="18"/>
    </row>
    <row r="4637" spans="5:19" x14ac:dyDescent="0.25">
      <c r="E4637" s="16"/>
      <c r="F4637" s="16"/>
      <c r="G4637" s="17"/>
      <c r="H4637" s="18"/>
      <c r="I4637" s="26"/>
      <c r="J4637" s="19"/>
      <c r="K4637" s="18"/>
      <c r="L4637" s="18"/>
      <c r="M4637" s="18"/>
      <c r="N4637" s="18"/>
      <c r="S4637" s="18"/>
    </row>
    <row r="4638" spans="5:19" x14ac:dyDescent="0.25">
      <c r="E4638" s="16"/>
      <c r="F4638" s="16"/>
      <c r="G4638" s="17"/>
      <c r="H4638" s="18"/>
      <c r="I4638" s="26"/>
      <c r="J4638" s="19"/>
      <c r="K4638" s="18"/>
      <c r="L4638" s="18"/>
      <c r="M4638" s="18"/>
      <c r="N4638" s="18"/>
      <c r="S4638" s="18"/>
    </row>
    <row r="4639" spans="5:19" x14ac:dyDescent="0.25">
      <c r="E4639" s="16"/>
      <c r="F4639" s="16"/>
      <c r="G4639" s="17"/>
      <c r="H4639" s="18"/>
      <c r="I4639" s="26"/>
      <c r="J4639" s="19"/>
      <c r="K4639" s="18"/>
      <c r="L4639" s="18"/>
      <c r="M4639" s="18"/>
      <c r="N4639" s="18"/>
      <c r="S4639" s="18"/>
    </row>
    <row r="4640" spans="5:19" x14ac:dyDescent="0.25">
      <c r="E4640" s="16"/>
      <c r="F4640" s="16"/>
      <c r="G4640" s="17"/>
      <c r="H4640" s="18"/>
      <c r="I4640" s="26"/>
      <c r="J4640" s="19"/>
      <c r="K4640" s="18"/>
      <c r="L4640" s="18"/>
      <c r="M4640" s="18"/>
      <c r="N4640" s="18"/>
      <c r="S4640" s="18"/>
    </row>
    <row r="4641" spans="5:19" x14ac:dyDescent="0.25">
      <c r="E4641" s="16"/>
      <c r="F4641" s="16"/>
      <c r="G4641" s="17"/>
      <c r="H4641" s="18"/>
      <c r="I4641" s="26"/>
      <c r="J4641" s="19"/>
      <c r="K4641" s="18"/>
      <c r="L4641" s="18"/>
      <c r="M4641" s="18"/>
      <c r="N4641" s="18"/>
      <c r="S4641" s="18"/>
    </row>
    <row r="4642" spans="5:19" x14ac:dyDescent="0.25">
      <c r="E4642" s="16"/>
      <c r="F4642" s="16"/>
      <c r="G4642" s="17"/>
      <c r="H4642" s="18"/>
      <c r="I4642" s="26"/>
      <c r="J4642" s="19"/>
      <c r="K4642" s="18"/>
      <c r="L4642" s="18"/>
      <c r="M4642" s="18"/>
      <c r="N4642" s="18"/>
      <c r="S4642" s="18"/>
    </row>
    <row r="4643" spans="5:19" x14ac:dyDescent="0.25">
      <c r="E4643" s="16"/>
      <c r="F4643" s="16"/>
      <c r="G4643" s="17"/>
      <c r="H4643" s="18"/>
      <c r="I4643" s="26"/>
      <c r="J4643" s="19"/>
      <c r="K4643" s="18"/>
      <c r="L4643" s="18"/>
      <c r="M4643" s="18"/>
      <c r="N4643" s="18"/>
      <c r="S4643" s="18"/>
    </row>
    <row r="4644" spans="5:19" x14ac:dyDescent="0.25">
      <c r="E4644" s="16"/>
      <c r="F4644" s="16"/>
      <c r="G4644" s="17"/>
      <c r="H4644" s="18"/>
      <c r="I4644" s="26"/>
      <c r="J4644" s="19"/>
      <c r="K4644" s="18"/>
      <c r="L4644" s="18"/>
      <c r="M4644" s="18"/>
      <c r="N4644" s="18"/>
      <c r="S4644" s="18"/>
    </row>
    <row r="4645" spans="5:19" x14ac:dyDescent="0.25">
      <c r="E4645" s="16"/>
      <c r="F4645" s="16"/>
      <c r="G4645" s="17"/>
      <c r="H4645" s="18"/>
      <c r="I4645" s="26"/>
      <c r="J4645" s="19"/>
      <c r="K4645" s="18"/>
      <c r="L4645" s="18"/>
      <c r="M4645" s="18"/>
      <c r="N4645" s="18"/>
      <c r="P4645" s="18"/>
      <c r="R4645" s="18"/>
      <c r="S4645" s="18"/>
    </row>
    <row r="4646" spans="5:19" x14ac:dyDescent="0.25">
      <c r="E4646" s="16"/>
      <c r="F4646" s="16"/>
      <c r="G4646" s="17"/>
      <c r="H4646" s="18"/>
      <c r="I4646" s="26"/>
      <c r="J4646" s="19"/>
      <c r="K4646" s="18"/>
      <c r="L4646" s="18"/>
      <c r="M4646" s="18"/>
      <c r="N4646" s="18"/>
      <c r="S4646" s="18"/>
    </row>
    <row r="4647" spans="5:19" x14ac:dyDescent="0.25">
      <c r="E4647" s="16"/>
      <c r="F4647" s="16"/>
      <c r="G4647" s="17"/>
      <c r="H4647" s="18"/>
      <c r="I4647" s="26"/>
      <c r="J4647" s="19"/>
      <c r="K4647" s="18"/>
      <c r="L4647" s="18"/>
      <c r="M4647" s="18"/>
      <c r="N4647" s="18"/>
      <c r="S4647" s="18"/>
    </row>
    <row r="4648" spans="5:19" x14ac:dyDescent="0.25">
      <c r="E4648" s="16"/>
      <c r="F4648" s="16"/>
      <c r="G4648" s="17"/>
      <c r="H4648" s="18"/>
      <c r="I4648" s="26"/>
      <c r="J4648" s="19"/>
      <c r="K4648" s="18"/>
      <c r="L4648" s="18"/>
      <c r="M4648" s="18"/>
      <c r="N4648" s="18"/>
      <c r="S4648" s="18"/>
    </row>
    <row r="4649" spans="5:19" x14ac:dyDescent="0.25">
      <c r="E4649" s="16"/>
      <c r="F4649" s="16"/>
      <c r="G4649" s="17"/>
      <c r="H4649" s="18"/>
      <c r="I4649" s="26"/>
      <c r="J4649" s="19"/>
      <c r="K4649" s="18"/>
      <c r="L4649" s="18"/>
      <c r="M4649" s="18"/>
      <c r="N4649" s="18"/>
      <c r="S4649" s="18"/>
    </row>
    <row r="4650" spans="5:19" x14ac:dyDescent="0.25">
      <c r="E4650" s="16"/>
      <c r="F4650" s="16"/>
      <c r="G4650" s="17"/>
      <c r="H4650" s="18"/>
      <c r="I4650" s="26"/>
      <c r="J4650" s="19"/>
      <c r="K4650" s="18"/>
      <c r="L4650" s="18"/>
      <c r="M4650" s="18"/>
      <c r="N4650" s="18"/>
      <c r="S4650" s="18"/>
    </row>
    <row r="4651" spans="5:19" x14ac:dyDescent="0.25">
      <c r="E4651" s="16"/>
      <c r="F4651" s="16"/>
      <c r="G4651" s="17"/>
      <c r="H4651" s="18"/>
      <c r="I4651" s="26"/>
      <c r="J4651" s="19"/>
      <c r="K4651" s="18"/>
      <c r="L4651" s="18"/>
      <c r="M4651" s="18"/>
      <c r="N4651" s="18"/>
      <c r="S4651" s="18"/>
    </row>
    <row r="4652" spans="5:19" x14ac:dyDescent="0.25">
      <c r="E4652" s="16"/>
      <c r="F4652" s="16"/>
      <c r="G4652" s="17"/>
      <c r="H4652" s="18"/>
      <c r="I4652" s="26"/>
      <c r="J4652" s="19"/>
      <c r="K4652" s="18"/>
      <c r="L4652" s="18"/>
      <c r="M4652" s="18"/>
      <c r="N4652" s="18"/>
      <c r="S4652" s="18"/>
    </row>
    <row r="4653" spans="5:19" x14ac:dyDescent="0.25">
      <c r="E4653" s="16"/>
      <c r="F4653" s="16"/>
      <c r="G4653" s="17"/>
      <c r="H4653" s="18"/>
      <c r="I4653" s="26"/>
      <c r="J4653" s="19"/>
      <c r="K4653" s="18"/>
      <c r="L4653" s="18"/>
      <c r="M4653" s="18"/>
      <c r="N4653" s="18"/>
      <c r="S4653" s="18"/>
    </row>
    <row r="4654" spans="5:19" x14ac:dyDescent="0.25">
      <c r="E4654" s="16"/>
      <c r="F4654" s="16"/>
      <c r="G4654" s="17"/>
      <c r="H4654" s="18"/>
      <c r="I4654" s="26"/>
      <c r="J4654" s="19"/>
      <c r="K4654" s="18"/>
      <c r="L4654" s="18"/>
      <c r="M4654" s="18"/>
      <c r="N4654" s="18"/>
      <c r="S4654" s="18"/>
    </row>
    <row r="4655" spans="5:19" x14ac:dyDescent="0.25">
      <c r="E4655" s="16"/>
      <c r="F4655" s="16"/>
      <c r="G4655" s="17"/>
      <c r="H4655" s="18"/>
      <c r="I4655" s="26"/>
      <c r="J4655" s="19"/>
      <c r="K4655" s="18"/>
      <c r="L4655" s="18"/>
      <c r="M4655" s="18"/>
      <c r="N4655" s="18"/>
      <c r="S4655" s="18"/>
    </row>
    <row r="4656" spans="5:19" x14ac:dyDescent="0.25">
      <c r="E4656" s="16"/>
      <c r="F4656" s="16"/>
      <c r="G4656" s="17"/>
      <c r="H4656" s="18"/>
      <c r="I4656" s="26"/>
      <c r="J4656" s="19"/>
      <c r="K4656" s="18"/>
      <c r="L4656" s="18"/>
      <c r="M4656" s="18"/>
      <c r="N4656" s="18"/>
      <c r="S4656" s="18"/>
    </row>
    <row r="4657" spans="5:19" x14ac:dyDescent="0.25">
      <c r="E4657" s="16"/>
      <c r="F4657" s="16"/>
      <c r="G4657" s="17"/>
      <c r="H4657" s="18"/>
      <c r="I4657" s="26"/>
      <c r="J4657" s="19"/>
      <c r="K4657" s="18"/>
      <c r="L4657" s="18"/>
      <c r="M4657" s="18"/>
      <c r="N4657" s="18"/>
      <c r="S4657" s="18"/>
    </row>
    <row r="4658" spans="5:19" x14ac:dyDescent="0.25">
      <c r="E4658" s="16"/>
      <c r="F4658" s="16"/>
      <c r="G4658" s="17"/>
      <c r="H4658" s="18"/>
      <c r="I4658" s="26"/>
      <c r="J4658" s="19"/>
      <c r="K4658" s="18"/>
      <c r="L4658" s="18"/>
      <c r="M4658" s="18"/>
      <c r="N4658" s="18"/>
      <c r="S4658" s="18"/>
    </row>
    <row r="4659" spans="5:19" x14ac:dyDescent="0.25">
      <c r="E4659" s="16"/>
      <c r="F4659" s="16"/>
      <c r="G4659" s="17"/>
      <c r="H4659" s="18"/>
      <c r="I4659" s="26"/>
      <c r="J4659" s="19"/>
      <c r="K4659" s="18"/>
      <c r="L4659" s="18"/>
      <c r="M4659" s="18"/>
      <c r="N4659" s="18"/>
      <c r="S4659" s="18"/>
    </row>
    <row r="4660" spans="5:19" x14ac:dyDescent="0.25">
      <c r="E4660" s="16"/>
      <c r="F4660" s="16"/>
      <c r="G4660" s="17"/>
      <c r="H4660" s="18"/>
      <c r="I4660" s="26"/>
      <c r="J4660" s="19"/>
      <c r="K4660" s="18"/>
      <c r="L4660" s="18"/>
      <c r="M4660" s="18"/>
      <c r="N4660" s="18"/>
      <c r="S4660" s="18"/>
    </row>
    <row r="4661" spans="5:19" x14ac:dyDescent="0.25">
      <c r="E4661" s="16"/>
      <c r="F4661" s="16"/>
      <c r="G4661" s="17"/>
      <c r="H4661" s="18"/>
      <c r="I4661" s="26"/>
      <c r="J4661" s="19"/>
      <c r="K4661" s="18"/>
      <c r="L4661" s="18"/>
      <c r="M4661" s="18"/>
      <c r="N4661" s="18"/>
      <c r="S4661" s="18"/>
    </row>
    <row r="4662" spans="5:19" x14ac:dyDescent="0.25">
      <c r="E4662" s="16"/>
      <c r="F4662" s="16"/>
      <c r="G4662" s="17"/>
      <c r="H4662" s="18"/>
      <c r="I4662" s="26"/>
      <c r="J4662" s="19"/>
      <c r="K4662" s="18"/>
      <c r="L4662" s="18"/>
      <c r="M4662" s="18"/>
      <c r="N4662" s="18"/>
      <c r="S4662" s="18"/>
    </row>
    <row r="4663" spans="5:19" x14ac:dyDescent="0.25">
      <c r="E4663" s="16"/>
      <c r="F4663" s="16"/>
      <c r="G4663" s="17"/>
      <c r="H4663" s="18"/>
      <c r="I4663" s="26"/>
      <c r="J4663" s="19"/>
      <c r="K4663" s="18"/>
      <c r="L4663" s="18"/>
      <c r="M4663" s="18"/>
      <c r="N4663" s="18"/>
      <c r="P4663" s="18"/>
      <c r="R4663" s="18"/>
      <c r="S4663" s="18"/>
    </row>
    <row r="4664" spans="5:19" x14ac:dyDescent="0.25">
      <c r="E4664" s="16"/>
      <c r="F4664" s="16"/>
      <c r="G4664" s="17"/>
      <c r="H4664" s="18"/>
      <c r="I4664" s="26"/>
      <c r="J4664" s="19"/>
      <c r="K4664" s="18"/>
      <c r="L4664" s="18"/>
      <c r="M4664" s="18"/>
      <c r="N4664" s="18"/>
      <c r="S4664" s="18"/>
    </row>
    <row r="4665" spans="5:19" x14ac:dyDescent="0.25">
      <c r="E4665" s="16"/>
      <c r="F4665" s="16"/>
      <c r="G4665" s="17"/>
      <c r="H4665" s="18"/>
      <c r="I4665" s="26"/>
      <c r="J4665" s="19"/>
      <c r="K4665" s="18"/>
      <c r="L4665" s="18"/>
      <c r="M4665" s="18"/>
      <c r="N4665" s="18"/>
      <c r="S4665" s="18"/>
    </row>
    <row r="4666" spans="5:19" x14ac:dyDescent="0.25">
      <c r="E4666" s="16"/>
      <c r="F4666" s="16"/>
      <c r="G4666" s="17"/>
      <c r="H4666" s="18"/>
      <c r="I4666" s="26"/>
      <c r="J4666" s="19"/>
      <c r="K4666" s="18"/>
      <c r="L4666" s="18"/>
      <c r="M4666" s="18"/>
      <c r="N4666" s="18"/>
      <c r="S4666" s="18"/>
    </row>
    <row r="4667" spans="5:19" x14ac:dyDescent="0.25">
      <c r="E4667" s="16"/>
      <c r="F4667" s="16"/>
      <c r="G4667" s="17"/>
      <c r="H4667" s="18"/>
      <c r="I4667" s="26"/>
      <c r="J4667" s="19"/>
      <c r="K4667" s="18"/>
      <c r="L4667" s="18"/>
      <c r="M4667" s="18"/>
      <c r="N4667" s="18"/>
      <c r="S4667" s="18"/>
    </row>
    <row r="4668" spans="5:19" x14ac:dyDescent="0.25">
      <c r="E4668" s="16"/>
      <c r="F4668" s="16"/>
      <c r="G4668" s="17"/>
      <c r="H4668" s="18"/>
      <c r="I4668" s="26"/>
      <c r="J4668" s="19"/>
      <c r="K4668" s="18"/>
      <c r="L4668" s="18"/>
      <c r="M4668" s="18"/>
      <c r="N4668" s="18"/>
      <c r="S4668" s="18"/>
    </row>
    <row r="4669" spans="5:19" x14ac:dyDescent="0.25">
      <c r="E4669" s="16"/>
      <c r="F4669" s="16"/>
      <c r="G4669" s="17"/>
      <c r="H4669" s="18"/>
      <c r="I4669" s="26"/>
      <c r="J4669" s="19"/>
      <c r="K4669" s="18"/>
      <c r="L4669" s="18"/>
      <c r="M4669" s="18"/>
      <c r="N4669" s="18"/>
      <c r="Q4669" s="18"/>
      <c r="S4669" s="18"/>
    </row>
    <row r="4670" spans="5:19" x14ac:dyDescent="0.25">
      <c r="E4670" s="16"/>
      <c r="F4670" s="16"/>
      <c r="G4670" s="17"/>
      <c r="H4670" s="18"/>
      <c r="I4670" s="26"/>
      <c r="J4670" s="19"/>
      <c r="K4670" s="18"/>
      <c r="L4670" s="18"/>
      <c r="M4670" s="18"/>
      <c r="N4670" s="18"/>
      <c r="S4670" s="18"/>
    </row>
    <row r="4671" spans="5:19" x14ac:dyDescent="0.25">
      <c r="E4671" s="16"/>
      <c r="F4671" s="16"/>
      <c r="G4671" s="17"/>
      <c r="H4671" s="18"/>
      <c r="I4671" s="26"/>
      <c r="J4671" s="19"/>
      <c r="K4671" s="18"/>
      <c r="L4671" s="18"/>
      <c r="M4671" s="18"/>
      <c r="N4671" s="18"/>
      <c r="S4671" s="18"/>
    </row>
    <row r="4672" spans="5:19" x14ac:dyDescent="0.25">
      <c r="E4672" s="16"/>
      <c r="F4672" s="16"/>
      <c r="G4672" s="17"/>
      <c r="H4672" s="18"/>
      <c r="I4672" s="26"/>
      <c r="J4672" s="19"/>
      <c r="K4672" s="18"/>
      <c r="L4672" s="18"/>
      <c r="M4672" s="18"/>
      <c r="N4672" s="18"/>
      <c r="S4672" s="18"/>
    </row>
    <row r="4673" spans="5:19" x14ac:dyDescent="0.25">
      <c r="E4673" s="16"/>
      <c r="F4673" s="16"/>
      <c r="G4673" s="17"/>
      <c r="H4673" s="18"/>
      <c r="I4673" s="26"/>
      <c r="J4673" s="19"/>
      <c r="K4673" s="18"/>
      <c r="L4673" s="18"/>
      <c r="M4673" s="18"/>
      <c r="N4673" s="18"/>
      <c r="S4673" s="18"/>
    </row>
    <row r="4674" spans="5:19" x14ac:dyDescent="0.25">
      <c r="E4674" s="16"/>
      <c r="F4674" s="16"/>
      <c r="G4674" s="17"/>
      <c r="H4674" s="18"/>
      <c r="I4674" s="26"/>
      <c r="J4674" s="19"/>
      <c r="K4674" s="18"/>
      <c r="L4674" s="18"/>
      <c r="M4674" s="18"/>
      <c r="N4674" s="18"/>
      <c r="S4674" s="18"/>
    </row>
    <row r="4675" spans="5:19" x14ac:dyDescent="0.25">
      <c r="E4675" s="16"/>
      <c r="F4675" s="16"/>
      <c r="G4675" s="17"/>
      <c r="H4675" s="18"/>
      <c r="I4675" s="26"/>
      <c r="J4675" s="19"/>
      <c r="K4675" s="18"/>
      <c r="L4675" s="18"/>
      <c r="M4675" s="18"/>
      <c r="N4675" s="18"/>
      <c r="S4675" s="18"/>
    </row>
    <row r="4676" spans="5:19" x14ac:dyDescent="0.25">
      <c r="E4676" s="16"/>
      <c r="F4676" s="16"/>
      <c r="G4676" s="17"/>
      <c r="H4676" s="18"/>
      <c r="I4676" s="26"/>
      <c r="J4676" s="19"/>
      <c r="K4676" s="18"/>
      <c r="L4676" s="18"/>
      <c r="M4676" s="18"/>
      <c r="N4676" s="18"/>
      <c r="S4676" s="18"/>
    </row>
    <row r="4677" spans="5:19" x14ac:dyDescent="0.25">
      <c r="E4677" s="16"/>
      <c r="F4677" s="16"/>
      <c r="G4677" s="17"/>
      <c r="H4677" s="18"/>
      <c r="I4677" s="26"/>
      <c r="J4677" s="19"/>
      <c r="K4677" s="18"/>
      <c r="L4677" s="18"/>
      <c r="M4677" s="18"/>
      <c r="N4677" s="18"/>
      <c r="S4677" s="18"/>
    </row>
    <row r="4678" spans="5:19" x14ac:dyDescent="0.25">
      <c r="E4678" s="16"/>
      <c r="F4678" s="16"/>
      <c r="G4678" s="17"/>
      <c r="H4678" s="18"/>
      <c r="I4678" s="26"/>
      <c r="J4678" s="19"/>
      <c r="K4678" s="18"/>
      <c r="L4678" s="18"/>
      <c r="M4678" s="18"/>
      <c r="N4678" s="18"/>
      <c r="S4678" s="18"/>
    </row>
    <row r="4679" spans="5:19" x14ac:dyDescent="0.25">
      <c r="E4679" s="16"/>
      <c r="F4679" s="16"/>
      <c r="G4679" s="17"/>
      <c r="H4679" s="18"/>
      <c r="I4679" s="26"/>
      <c r="J4679" s="19"/>
      <c r="K4679" s="18"/>
      <c r="L4679" s="18"/>
      <c r="M4679" s="18"/>
      <c r="N4679" s="18"/>
      <c r="S4679" s="18"/>
    </row>
    <row r="4680" spans="5:19" x14ac:dyDescent="0.25">
      <c r="E4680" s="16"/>
      <c r="F4680" s="16"/>
      <c r="G4680" s="17"/>
      <c r="H4680" s="18"/>
      <c r="I4680" s="26"/>
      <c r="J4680" s="19"/>
      <c r="K4680" s="18"/>
      <c r="L4680" s="18"/>
      <c r="M4680" s="18"/>
      <c r="N4680" s="18"/>
      <c r="S4680" s="18"/>
    </row>
    <row r="4681" spans="5:19" x14ac:dyDescent="0.25">
      <c r="E4681" s="16"/>
      <c r="F4681" s="16"/>
      <c r="G4681" s="17"/>
      <c r="H4681" s="18"/>
      <c r="I4681" s="26"/>
      <c r="J4681" s="19"/>
      <c r="K4681" s="18"/>
      <c r="L4681" s="18"/>
      <c r="M4681" s="18"/>
      <c r="N4681" s="18"/>
      <c r="S4681" s="18"/>
    </row>
    <row r="4682" spans="5:19" x14ac:dyDescent="0.25">
      <c r="E4682" s="16"/>
      <c r="F4682" s="16"/>
      <c r="G4682" s="17"/>
      <c r="H4682" s="18"/>
      <c r="I4682" s="26"/>
      <c r="J4682" s="19"/>
      <c r="K4682" s="18"/>
      <c r="L4682" s="18"/>
      <c r="M4682" s="18"/>
      <c r="N4682" s="18"/>
      <c r="S4682" s="18"/>
    </row>
    <row r="4683" spans="5:19" x14ac:dyDescent="0.25">
      <c r="E4683" s="16"/>
      <c r="F4683" s="16"/>
      <c r="G4683" s="17"/>
      <c r="H4683" s="18"/>
      <c r="I4683" s="26"/>
      <c r="J4683" s="19"/>
      <c r="K4683" s="18"/>
      <c r="L4683" s="18"/>
      <c r="M4683" s="18"/>
      <c r="N4683" s="18"/>
      <c r="S4683" s="18"/>
    </row>
    <row r="4684" spans="5:19" x14ac:dyDescent="0.25">
      <c r="E4684" s="16"/>
      <c r="F4684" s="16"/>
      <c r="G4684" s="17"/>
      <c r="H4684" s="18"/>
      <c r="I4684" s="26"/>
      <c r="J4684" s="19"/>
      <c r="K4684" s="18"/>
      <c r="L4684" s="18"/>
      <c r="M4684" s="18"/>
      <c r="N4684" s="18"/>
      <c r="S4684" s="18"/>
    </row>
    <row r="4685" spans="5:19" x14ac:dyDescent="0.25">
      <c r="E4685" s="16"/>
      <c r="F4685" s="16"/>
      <c r="G4685" s="17"/>
      <c r="H4685" s="18"/>
      <c r="I4685" s="26"/>
      <c r="J4685" s="19"/>
      <c r="K4685" s="18"/>
      <c r="L4685" s="18"/>
      <c r="M4685" s="18"/>
      <c r="N4685" s="18"/>
      <c r="S4685" s="18"/>
    </row>
    <row r="4686" spans="5:19" x14ac:dyDescent="0.25">
      <c r="E4686" s="16"/>
      <c r="F4686" s="16"/>
      <c r="G4686" s="17"/>
      <c r="H4686" s="18"/>
      <c r="I4686" s="26"/>
      <c r="J4686" s="19"/>
      <c r="K4686" s="18"/>
      <c r="L4686" s="18"/>
      <c r="M4686" s="18"/>
      <c r="N4686" s="18"/>
      <c r="S4686" s="18"/>
    </row>
    <row r="4687" spans="5:19" x14ac:dyDescent="0.25">
      <c r="E4687" s="16"/>
      <c r="F4687" s="16"/>
      <c r="G4687" s="17"/>
      <c r="H4687" s="18"/>
      <c r="I4687" s="26"/>
      <c r="J4687" s="19"/>
      <c r="K4687" s="18"/>
      <c r="L4687" s="18"/>
      <c r="M4687" s="18"/>
      <c r="N4687" s="18"/>
      <c r="S4687" s="18"/>
    </row>
    <row r="4688" spans="5:19" x14ac:dyDescent="0.25">
      <c r="E4688" s="16"/>
      <c r="F4688" s="16"/>
      <c r="G4688" s="17"/>
      <c r="H4688" s="18"/>
      <c r="I4688" s="26"/>
      <c r="J4688" s="19"/>
      <c r="K4688" s="18"/>
      <c r="L4688" s="18"/>
      <c r="M4688" s="18"/>
      <c r="N4688" s="18"/>
      <c r="S4688" s="18"/>
    </row>
    <row r="4689" spans="5:19" x14ac:dyDescent="0.25">
      <c r="E4689" s="16"/>
      <c r="F4689" s="16"/>
      <c r="G4689" s="17"/>
      <c r="H4689" s="18"/>
      <c r="I4689" s="26"/>
      <c r="J4689" s="19"/>
      <c r="K4689" s="18"/>
      <c r="L4689" s="18"/>
      <c r="M4689" s="18"/>
      <c r="N4689" s="18"/>
      <c r="S4689" s="18"/>
    </row>
    <row r="4690" spans="5:19" x14ac:dyDescent="0.25">
      <c r="E4690" s="16"/>
      <c r="F4690" s="16"/>
      <c r="G4690" s="17"/>
      <c r="H4690" s="18"/>
      <c r="I4690" s="26"/>
      <c r="J4690" s="19"/>
      <c r="K4690" s="18"/>
      <c r="L4690" s="18"/>
      <c r="M4690" s="18"/>
      <c r="N4690" s="18"/>
      <c r="S4690" s="18"/>
    </row>
    <row r="4691" spans="5:19" x14ac:dyDescent="0.25">
      <c r="E4691" s="16"/>
      <c r="F4691" s="16"/>
      <c r="G4691" s="17"/>
      <c r="H4691" s="18"/>
      <c r="I4691" s="26"/>
      <c r="J4691" s="19"/>
      <c r="K4691" s="18"/>
      <c r="L4691" s="18"/>
      <c r="M4691" s="18"/>
      <c r="N4691" s="18"/>
      <c r="S4691" s="18"/>
    </row>
    <row r="4692" spans="5:19" x14ac:dyDescent="0.25">
      <c r="E4692" s="16"/>
      <c r="F4692" s="16"/>
      <c r="G4692" s="17"/>
      <c r="H4692" s="18"/>
      <c r="I4692" s="26"/>
      <c r="J4692" s="19"/>
      <c r="K4692" s="18"/>
      <c r="L4692" s="18"/>
      <c r="M4692" s="18"/>
      <c r="N4692" s="18"/>
      <c r="S4692" s="18"/>
    </row>
    <row r="4693" spans="5:19" x14ac:dyDescent="0.25">
      <c r="E4693" s="16"/>
      <c r="F4693" s="16"/>
      <c r="G4693" s="17"/>
      <c r="H4693" s="18"/>
      <c r="I4693" s="26"/>
      <c r="J4693" s="19"/>
      <c r="K4693" s="18"/>
      <c r="L4693" s="18"/>
      <c r="M4693" s="18"/>
      <c r="N4693" s="18"/>
      <c r="S4693" s="18"/>
    </row>
    <row r="4694" spans="5:19" x14ac:dyDescent="0.25">
      <c r="E4694" s="16"/>
      <c r="F4694" s="16"/>
      <c r="G4694" s="17"/>
      <c r="H4694" s="18"/>
      <c r="I4694" s="26"/>
      <c r="J4694" s="19"/>
      <c r="K4694" s="18"/>
      <c r="L4694" s="18"/>
      <c r="M4694" s="18"/>
      <c r="N4694" s="18"/>
      <c r="S4694" s="18"/>
    </row>
    <row r="4695" spans="5:19" x14ac:dyDescent="0.25">
      <c r="E4695" s="16"/>
      <c r="F4695" s="16"/>
      <c r="G4695" s="17"/>
      <c r="H4695" s="18"/>
      <c r="I4695" s="26"/>
      <c r="J4695" s="19"/>
      <c r="K4695" s="18"/>
      <c r="L4695" s="18"/>
      <c r="M4695" s="18"/>
      <c r="N4695" s="18"/>
      <c r="S4695" s="18"/>
    </row>
    <row r="4696" spans="5:19" x14ac:dyDescent="0.25">
      <c r="E4696" s="16"/>
      <c r="F4696" s="16"/>
      <c r="G4696" s="17"/>
      <c r="H4696" s="18"/>
      <c r="I4696" s="26"/>
      <c r="J4696" s="19"/>
      <c r="K4696" s="18"/>
      <c r="L4696" s="18"/>
      <c r="M4696" s="18"/>
      <c r="N4696" s="18"/>
      <c r="S4696" s="18"/>
    </row>
    <row r="4697" spans="5:19" x14ac:dyDescent="0.25">
      <c r="E4697" s="16"/>
      <c r="F4697" s="16"/>
      <c r="G4697" s="17"/>
      <c r="H4697" s="18"/>
      <c r="I4697" s="26"/>
      <c r="J4697" s="19"/>
      <c r="K4697" s="18"/>
      <c r="L4697" s="18"/>
      <c r="M4697" s="18"/>
      <c r="N4697" s="18"/>
      <c r="S4697" s="18"/>
    </row>
    <row r="4698" spans="5:19" x14ac:dyDescent="0.25">
      <c r="E4698" s="16"/>
      <c r="F4698" s="16"/>
      <c r="G4698" s="17"/>
      <c r="H4698" s="18"/>
      <c r="I4698" s="26"/>
      <c r="J4698" s="19"/>
      <c r="K4698" s="18"/>
      <c r="L4698" s="18"/>
      <c r="M4698" s="18"/>
      <c r="N4698" s="18"/>
      <c r="S4698" s="18"/>
    </row>
    <row r="4699" spans="5:19" x14ac:dyDescent="0.25">
      <c r="E4699" s="16"/>
      <c r="F4699" s="16"/>
      <c r="G4699" s="17"/>
      <c r="H4699" s="18"/>
      <c r="I4699" s="26"/>
      <c r="J4699" s="19"/>
      <c r="K4699" s="18"/>
      <c r="L4699" s="18"/>
      <c r="M4699" s="18"/>
      <c r="N4699" s="18"/>
      <c r="S4699" s="18"/>
    </row>
    <row r="4700" spans="5:19" x14ac:dyDescent="0.25">
      <c r="E4700" s="16"/>
      <c r="F4700" s="16"/>
      <c r="G4700" s="17"/>
      <c r="H4700" s="18"/>
      <c r="I4700" s="26"/>
      <c r="J4700" s="19"/>
      <c r="K4700" s="18"/>
      <c r="L4700" s="18"/>
      <c r="M4700" s="18"/>
      <c r="N4700" s="18"/>
      <c r="S4700" s="18"/>
    </row>
    <row r="4701" spans="5:19" x14ac:dyDescent="0.25">
      <c r="E4701" s="16"/>
      <c r="F4701" s="16"/>
      <c r="G4701" s="17"/>
      <c r="H4701" s="18"/>
      <c r="I4701" s="26"/>
      <c r="J4701" s="19"/>
      <c r="K4701" s="18"/>
      <c r="L4701" s="18"/>
      <c r="M4701" s="18"/>
      <c r="N4701" s="18"/>
      <c r="S4701" s="18"/>
    </row>
    <row r="4702" spans="5:19" x14ac:dyDescent="0.25">
      <c r="E4702" s="16"/>
      <c r="F4702" s="16"/>
      <c r="G4702" s="17"/>
      <c r="H4702" s="18"/>
      <c r="I4702" s="26"/>
      <c r="J4702" s="19"/>
      <c r="K4702" s="18"/>
      <c r="L4702" s="18"/>
      <c r="M4702" s="18"/>
      <c r="N4702" s="18"/>
      <c r="S4702" s="18"/>
    </row>
    <row r="4703" spans="5:19" x14ac:dyDescent="0.25">
      <c r="E4703" s="16"/>
      <c r="F4703" s="16"/>
      <c r="G4703" s="17"/>
      <c r="H4703" s="18"/>
      <c r="I4703" s="26"/>
      <c r="J4703" s="19"/>
      <c r="K4703" s="18"/>
      <c r="L4703" s="18"/>
      <c r="M4703" s="18"/>
      <c r="N4703" s="18"/>
      <c r="S4703" s="18"/>
    </row>
    <row r="4704" spans="5:19" x14ac:dyDescent="0.25">
      <c r="E4704" s="16"/>
      <c r="F4704" s="16"/>
      <c r="G4704" s="17"/>
      <c r="H4704" s="18"/>
      <c r="I4704" s="26"/>
      <c r="J4704" s="19"/>
      <c r="K4704" s="18"/>
      <c r="L4704" s="18"/>
      <c r="M4704" s="18"/>
      <c r="N4704" s="18"/>
      <c r="S4704" s="18"/>
    </row>
    <row r="4705" spans="5:19" x14ac:dyDescent="0.25">
      <c r="E4705" s="16"/>
      <c r="F4705" s="16"/>
      <c r="G4705" s="17"/>
      <c r="H4705" s="18"/>
      <c r="I4705" s="26"/>
      <c r="J4705" s="19"/>
      <c r="K4705" s="18"/>
      <c r="L4705" s="18"/>
      <c r="M4705" s="18"/>
      <c r="N4705" s="18"/>
      <c r="S4705" s="18"/>
    </row>
    <row r="4706" spans="5:19" x14ac:dyDescent="0.25">
      <c r="E4706" s="16"/>
      <c r="F4706" s="16"/>
      <c r="G4706" s="17"/>
      <c r="H4706" s="18"/>
      <c r="I4706" s="26"/>
      <c r="J4706" s="19"/>
      <c r="K4706" s="18"/>
      <c r="L4706" s="18"/>
      <c r="M4706" s="18"/>
      <c r="N4706" s="18"/>
      <c r="S4706" s="18"/>
    </row>
    <row r="4707" spans="5:19" x14ac:dyDescent="0.25">
      <c r="E4707" s="16"/>
      <c r="F4707" s="16"/>
      <c r="G4707" s="17"/>
      <c r="H4707" s="18"/>
      <c r="I4707" s="26"/>
      <c r="J4707" s="19"/>
      <c r="K4707" s="18"/>
      <c r="L4707" s="18"/>
      <c r="M4707" s="18"/>
      <c r="N4707" s="18"/>
      <c r="S4707" s="18"/>
    </row>
    <row r="4708" spans="5:19" x14ac:dyDescent="0.25">
      <c r="E4708" s="16"/>
      <c r="F4708" s="16"/>
      <c r="G4708" s="17"/>
      <c r="H4708" s="18"/>
      <c r="I4708" s="26"/>
      <c r="J4708" s="19"/>
      <c r="K4708" s="18"/>
      <c r="L4708" s="18"/>
      <c r="M4708" s="18"/>
      <c r="N4708" s="18"/>
      <c r="S4708" s="18"/>
    </row>
    <row r="4709" spans="5:19" x14ac:dyDescent="0.25">
      <c r="E4709" s="16"/>
      <c r="F4709" s="16"/>
      <c r="G4709" s="17"/>
      <c r="H4709" s="18"/>
      <c r="I4709" s="26"/>
      <c r="J4709" s="19"/>
      <c r="K4709" s="18"/>
      <c r="L4709" s="18"/>
      <c r="M4709" s="18"/>
      <c r="N4709" s="18"/>
      <c r="S4709" s="18"/>
    </row>
    <row r="4710" spans="5:19" x14ac:dyDescent="0.25">
      <c r="E4710" s="16"/>
      <c r="F4710" s="16"/>
      <c r="G4710" s="17"/>
      <c r="H4710" s="18"/>
      <c r="I4710" s="26"/>
      <c r="J4710" s="19"/>
      <c r="K4710" s="18"/>
      <c r="L4710" s="18"/>
      <c r="M4710" s="18"/>
      <c r="N4710" s="18"/>
      <c r="S4710" s="18"/>
    </row>
    <row r="4711" spans="5:19" x14ac:dyDescent="0.25">
      <c r="E4711" s="16"/>
      <c r="F4711" s="16"/>
      <c r="G4711" s="17"/>
      <c r="H4711" s="18"/>
      <c r="I4711" s="26"/>
      <c r="J4711" s="19"/>
      <c r="K4711" s="18"/>
      <c r="L4711" s="18"/>
      <c r="M4711" s="18"/>
      <c r="N4711" s="18"/>
      <c r="S4711" s="18"/>
    </row>
    <row r="4712" spans="5:19" x14ac:dyDescent="0.25">
      <c r="E4712" s="16"/>
      <c r="F4712" s="16"/>
      <c r="G4712" s="17"/>
      <c r="H4712" s="18"/>
      <c r="I4712" s="26"/>
      <c r="J4712" s="19"/>
      <c r="K4712" s="18"/>
      <c r="L4712" s="18"/>
      <c r="M4712" s="18"/>
      <c r="N4712" s="18"/>
      <c r="S4712" s="18"/>
    </row>
    <row r="4713" spans="5:19" x14ac:dyDescent="0.25">
      <c r="E4713" s="16"/>
      <c r="F4713" s="16"/>
      <c r="G4713" s="17"/>
      <c r="H4713" s="18"/>
      <c r="I4713" s="26"/>
      <c r="J4713" s="19"/>
      <c r="K4713" s="18"/>
      <c r="L4713" s="18"/>
      <c r="M4713" s="18"/>
      <c r="N4713" s="18"/>
      <c r="S4713" s="18"/>
    </row>
    <row r="4714" spans="5:19" x14ac:dyDescent="0.25">
      <c r="E4714" s="16"/>
      <c r="F4714" s="16"/>
      <c r="G4714" s="17"/>
      <c r="H4714" s="18"/>
      <c r="I4714" s="26"/>
      <c r="J4714" s="19"/>
      <c r="K4714" s="18"/>
      <c r="L4714" s="18"/>
      <c r="M4714" s="18"/>
      <c r="N4714" s="18"/>
      <c r="S4714" s="18"/>
    </row>
    <row r="4715" spans="5:19" x14ac:dyDescent="0.25">
      <c r="E4715" s="16"/>
      <c r="F4715" s="16"/>
      <c r="G4715" s="17"/>
      <c r="H4715" s="18"/>
      <c r="I4715" s="26"/>
      <c r="J4715" s="19"/>
      <c r="K4715" s="18"/>
      <c r="L4715" s="18"/>
      <c r="M4715" s="18"/>
      <c r="N4715" s="18"/>
      <c r="S4715" s="18"/>
    </row>
    <row r="4716" spans="5:19" x14ac:dyDescent="0.25">
      <c r="E4716" s="16"/>
      <c r="F4716" s="16"/>
      <c r="G4716" s="17"/>
      <c r="H4716" s="18"/>
      <c r="I4716" s="26"/>
      <c r="J4716" s="19"/>
      <c r="K4716" s="18"/>
      <c r="L4716" s="18"/>
      <c r="M4716" s="18"/>
      <c r="N4716" s="18"/>
      <c r="S4716" s="18"/>
    </row>
    <row r="4717" spans="5:19" x14ac:dyDescent="0.25">
      <c r="E4717" s="16"/>
      <c r="F4717" s="16"/>
      <c r="G4717" s="17"/>
      <c r="H4717" s="18"/>
      <c r="I4717" s="26"/>
      <c r="J4717" s="19"/>
      <c r="K4717" s="18"/>
      <c r="L4717" s="18"/>
      <c r="M4717" s="18"/>
      <c r="N4717" s="18"/>
      <c r="S4717" s="18"/>
    </row>
    <row r="4718" spans="5:19" x14ac:dyDescent="0.25">
      <c r="E4718" s="16"/>
      <c r="F4718" s="16"/>
      <c r="G4718" s="17"/>
      <c r="H4718" s="18"/>
      <c r="I4718" s="26"/>
      <c r="J4718" s="19"/>
      <c r="K4718" s="18"/>
      <c r="L4718" s="18"/>
      <c r="M4718" s="18"/>
      <c r="N4718" s="18"/>
      <c r="S4718" s="18"/>
    </row>
    <row r="4719" spans="5:19" x14ac:dyDescent="0.25">
      <c r="E4719" s="16"/>
      <c r="F4719" s="16"/>
      <c r="G4719" s="17"/>
      <c r="H4719" s="18"/>
      <c r="I4719" s="26"/>
      <c r="J4719" s="19"/>
      <c r="K4719" s="18"/>
      <c r="L4719" s="18"/>
      <c r="M4719" s="18"/>
      <c r="N4719" s="18"/>
      <c r="S4719" s="18"/>
    </row>
    <row r="4720" spans="5:19" x14ac:dyDescent="0.25">
      <c r="E4720" s="16"/>
      <c r="F4720" s="16"/>
      <c r="G4720" s="17"/>
      <c r="H4720" s="18"/>
      <c r="I4720" s="26"/>
      <c r="J4720" s="19"/>
      <c r="K4720" s="18"/>
      <c r="L4720" s="18"/>
      <c r="M4720" s="18"/>
      <c r="N4720" s="18"/>
      <c r="S4720" s="18"/>
    </row>
    <row r="4721" spans="5:19" x14ac:dyDescent="0.25">
      <c r="E4721" s="16"/>
      <c r="F4721" s="16"/>
      <c r="G4721" s="17"/>
      <c r="H4721" s="18"/>
      <c r="I4721" s="26"/>
      <c r="J4721" s="19"/>
      <c r="K4721" s="18"/>
      <c r="L4721" s="18"/>
      <c r="M4721" s="18"/>
      <c r="N4721" s="18"/>
      <c r="S4721" s="18"/>
    </row>
    <row r="4722" spans="5:19" x14ac:dyDescent="0.25">
      <c r="E4722" s="16"/>
      <c r="F4722" s="16"/>
      <c r="G4722" s="17"/>
      <c r="H4722" s="18"/>
      <c r="I4722" s="26"/>
      <c r="J4722" s="19"/>
      <c r="K4722" s="18"/>
      <c r="L4722" s="18"/>
      <c r="M4722" s="18"/>
      <c r="N4722" s="18"/>
      <c r="S4722" s="18"/>
    </row>
    <row r="4723" spans="5:19" x14ac:dyDescent="0.25">
      <c r="E4723" s="16"/>
      <c r="F4723" s="16"/>
      <c r="G4723" s="17"/>
      <c r="H4723" s="18"/>
      <c r="I4723" s="26"/>
      <c r="J4723" s="19"/>
      <c r="K4723" s="18"/>
      <c r="L4723" s="18"/>
      <c r="M4723" s="18"/>
      <c r="N4723" s="18"/>
      <c r="S4723" s="18"/>
    </row>
    <row r="4724" spans="5:19" x14ac:dyDescent="0.25">
      <c r="E4724" s="16"/>
      <c r="F4724" s="16"/>
      <c r="G4724" s="17"/>
      <c r="H4724" s="18"/>
      <c r="I4724" s="26"/>
      <c r="J4724" s="19"/>
      <c r="K4724" s="18"/>
      <c r="L4724" s="18"/>
      <c r="M4724" s="18"/>
      <c r="N4724" s="18"/>
      <c r="S4724" s="18"/>
    </row>
    <row r="4725" spans="5:19" x14ac:dyDescent="0.25">
      <c r="E4725" s="16"/>
      <c r="F4725" s="16"/>
      <c r="G4725" s="17"/>
      <c r="H4725" s="18"/>
      <c r="I4725" s="26"/>
      <c r="J4725" s="19"/>
      <c r="K4725" s="18"/>
      <c r="L4725" s="18"/>
      <c r="M4725" s="18"/>
      <c r="N4725" s="18"/>
      <c r="S4725" s="18"/>
    </row>
    <row r="4726" spans="5:19" x14ac:dyDescent="0.25">
      <c r="E4726" s="16"/>
      <c r="F4726" s="16"/>
      <c r="G4726" s="17"/>
      <c r="H4726" s="18"/>
      <c r="I4726" s="26"/>
      <c r="J4726" s="19"/>
      <c r="K4726" s="18"/>
      <c r="L4726" s="18"/>
      <c r="M4726" s="18"/>
      <c r="N4726" s="18"/>
      <c r="S4726" s="18"/>
    </row>
    <row r="4727" spans="5:19" x14ac:dyDescent="0.25">
      <c r="E4727" s="16"/>
      <c r="F4727" s="16"/>
      <c r="G4727" s="17"/>
      <c r="H4727" s="18"/>
      <c r="I4727" s="26"/>
      <c r="J4727" s="19"/>
      <c r="K4727" s="18"/>
      <c r="L4727" s="18"/>
      <c r="M4727" s="18"/>
      <c r="N4727" s="18"/>
      <c r="S4727" s="18"/>
    </row>
    <row r="4728" spans="5:19" x14ac:dyDescent="0.25">
      <c r="E4728" s="16"/>
      <c r="F4728" s="16"/>
      <c r="G4728" s="17"/>
      <c r="H4728" s="18"/>
      <c r="I4728" s="26"/>
      <c r="J4728" s="19"/>
      <c r="K4728" s="18"/>
      <c r="L4728" s="18"/>
      <c r="M4728" s="18"/>
      <c r="N4728" s="18"/>
      <c r="S4728" s="18"/>
    </row>
    <row r="4729" spans="5:19" x14ac:dyDescent="0.25">
      <c r="E4729" s="16"/>
      <c r="F4729" s="16"/>
      <c r="G4729" s="17"/>
      <c r="H4729" s="18"/>
      <c r="I4729" s="26"/>
      <c r="J4729" s="19"/>
      <c r="K4729" s="18"/>
      <c r="L4729" s="18"/>
      <c r="M4729" s="18"/>
      <c r="N4729" s="18"/>
      <c r="S4729" s="18"/>
    </row>
    <row r="4730" spans="5:19" x14ac:dyDescent="0.25">
      <c r="E4730" s="16"/>
      <c r="F4730" s="16"/>
      <c r="G4730" s="17"/>
      <c r="H4730" s="18"/>
      <c r="I4730" s="26"/>
      <c r="J4730" s="19"/>
      <c r="K4730" s="18"/>
      <c r="L4730" s="18"/>
      <c r="M4730" s="18"/>
      <c r="N4730" s="18"/>
      <c r="S4730" s="18"/>
    </row>
    <row r="4731" spans="5:19" x14ac:dyDescent="0.25">
      <c r="E4731" s="16"/>
      <c r="F4731" s="16"/>
      <c r="G4731" s="17"/>
      <c r="H4731" s="18"/>
      <c r="I4731" s="26"/>
      <c r="J4731" s="19"/>
      <c r="K4731" s="18"/>
      <c r="L4731" s="18"/>
      <c r="M4731" s="18"/>
      <c r="N4731" s="18"/>
      <c r="S4731" s="18"/>
    </row>
    <row r="4732" spans="5:19" x14ac:dyDescent="0.25">
      <c r="E4732" s="16"/>
      <c r="F4732" s="16"/>
      <c r="G4732" s="17"/>
      <c r="H4732" s="18"/>
      <c r="I4732" s="26"/>
      <c r="J4732" s="19"/>
      <c r="K4732" s="18"/>
      <c r="L4732" s="18"/>
      <c r="M4732" s="18"/>
      <c r="N4732" s="18"/>
      <c r="S4732" s="18"/>
    </row>
    <row r="4733" spans="5:19" x14ac:dyDescent="0.25">
      <c r="E4733" s="16"/>
      <c r="F4733" s="16"/>
      <c r="G4733" s="17"/>
      <c r="H4733" s="18"/>
      <c r="I4733" s="26"/>
      <c r="J4733" s="19"/>
      <c r="K4733" s="18"/>
      <c r="L4733" s="18"/>
      <c r="M4733" s="18"/>
      <c r="N4733" s="18"/>
      <c r="S4733" s="18"/>
    </row>
    <row r="4734" spans="5:19" x14ac:dyDescent="0.25">
      <c r="E4734" s="16"/>
      <c r="F4734" s="16"/>
      <c r="G4734" s="17"/>
      <c r="H4734" s="18"/>
      <c r="I4734" s="26"/>
      <c r="J4734" s="19"/>
      <c r="K4734" s="18"/>
      <c r="L4734" s="18"/>
      <c r="M4734" s="18"/>
      <c r="N4734" s="18"/>
      <c r="S4734" s="18"/>
    </row>
    <row r="4735" spans="5:19" x14ac:dyDescent="0.25">
      <c r="E4735" s="16"/>
      <c r="F4735" s="16"/>
      <c r="G4735" s="17"/>
      <c r="H4735" s="18"/>
      <c r="I4735" s="26"/>
      <c r="J4735" s="19"/>
      <c r="K4735" s="18"/>
      <c r="L4735" s="18"/>
      <c r="M4735" s="18"/>
      <c r="N4735" s="18"/>
      <c r="S4735" s="18"/>
    </row>
    <row r="4736" spans="5:19" x14ac:dyDescent="0.25">
      <c r="E4736" s="16"/>
      <c r="F4736" s="16"/>
      <c r="G4736" s="17"/>
      <c r="H4736" s="18"/>
      <c r="I4736" s="26"/>
      <c r="J4736" s="19"/>
      <c r="K4736" s="18"/>
      <c r="L4736" s="18"/>
      <c r="M4736" s="18"/>
      <c r="N4736" s="18"/>
      <c r="S4736" s="18"/>
    </row>
    <row r="4737" spans="5:19" x14ac:dyDescent="0.25">
      <c r="E4737" s="16"/>
      <c r="F4737" s="16"/>
      <c r="G4737" s="17"/>
      <c r="H4737" s="18"/>
      <c r="I4737" s="26"/>
      <c r="J4737" s="19"/>
      <c r="K4737" s="18"/>
      <c r="L4737" s="18"/>
      <c r="M4737" s="18"/>
      <c r="N4737" s="18"/>
      <c r="S4737" s="18"/>
    </row>
    <row r="4738" spans="5:19" x14ac:dyDescent="0.25">
      <c r="E4738" s="16"/>
      <c r="F4738" s="16"/>
      <c r="G4738" s="17"/>
      <c r="H4738" s="18"/>
      <c r="I4738" s="26"/>
      <c r="J4738" s="19"/>
      <c r="K4738" s="18"/>
      <c r="L4738" s="18"/>
      <c r="M4738" s="18"/>
      <c r="N4738" s="18"/>
      <c r="S4738" s="18"/>
    </row>
    <row r="4739" spans="5:19" x14ac:dyDescent="0.25">
      <c r="E4739" s="16"/>
      <c r="F4739" s="16"/>
      <c r="G4739" s="17"/>
      <c r="H4739" s="18"/>
      <c r="I4739" s="26"/>
      <c r="J4739" s="19"/>
      <c r="K4739" s="18"/>
      <c r="L4739" s="18"/>
      <c r="M4739" s="18"/>
      <c r="N4739" s="18"/>
      <c r="S4739" s="18"/>
    </row>
    <row r="4740" spans="5:19" x14ac:dyDescent="0.25">
      <c r="E4740" s="16"/>
      <c r="F4740" s="16"/>
      <c r="G4740" s="17"/>
      <c r="H4740" s="18"/>
      <c r="I4740" s="26"/>
      <c r="J4740" s="19"/>
      <c r="K4740" s="18"/>
      <c r="L4740" s="18"/>
      <c r="M4740" s="18"/>
      <c r="N4740" s="18"/>
      <c r="S4740" s="18"/>
    </row>
    <row r="4741" spans="5:19" x14ac:dyDescent="0.25">
      <c r="E4741" s="16"/>
      <c r="F4741" s="16"/>
      <c r="G4741" s="17"/>
      <c r="H4741" s="18"/>
      <c r="I4741" s="26"/>
      <c r="J4741" s="19"/>
      <c r="K4741" s="18"/>
      <c r="L4741" s="18"/>
      <c r="M4741" s="18"/>
      <c r="N4741" s="18"/>
      <c r="S4741" s="18"/>
    </row>
    <row r="4742" spans="5:19" x14ac:dyDescent="0.25">
      <c r="E4742" s="16"/>
      <c r="F4742" s="16"/>
      <c r="G4742" s="17"/>
      <c r="H4742" s="18"/>
      <c r="I4742" s="26"/>
      <c r="J4742" s="19"/>
      <c r="K4742" s="18"/>
      <c r="L4742" s="18"/>
      <c r="M4742" s="18"/>
      <c r="N4742" s="18"/>
      <c r="S4742" s="18"/>
    </row>
    <row r="4743" spans="5:19" x14ac:dyDescent="0.25">
      <c r="E4743" s="16"/>
      <c r="F4743" s="16"/>
      <c r="G4743" s="17"/>
      <c r="H4743" s="18"/>
      <c r="I4743" s="26"/>
      <c r="J4743" s="19"/>
      <c r="K4743" s="18"/>
      <c r="L4743" s="18"/>
      <c r="M4743" s="18"/>
      <c r="N4743" s="18"/>
      <c r="S4743" s="18"/>
    </row>
    <row r="4744" spans="5:19" x14ac:dyDescent="0.25">
      <c r="E4744" s="16"/>
      <c r="F4744" s="16"/>
      <c r="G4744" s="17"/>
      <c r="H4744" s="18"/>
      <c r="I4744" s="26"/>
      <c r="J4744" s="19"/>
      <c r="K4744" s="18"/>
      <c r="L4744" s="18"/>
      <c r="M4744" s="18"/>
      <c r="N4744" s="18"/>
      <c r="S4744" s="18"/>
    </row>
    <row r="4745" spans="5:19" x14ac:dyDescent="0.25">
      <c r="E4745" s="16"/>
      <c r="F4745" s="16"/>
      <c r="G4745" s="17"/>
      <c r="H4745" s="18"/>
      <c r="I4745" s="26"/>
      <c r="J4745" s="19"/>
      <c r="K4745" s="18"/>
      <c r="L4745" s="18"/>
      <c r="M4745" s="18"/>
      <c r="N4745" s="18"/>
      <c r="S4745" s="18"/>
    </row>
    <row r="4746" spans="5:19" x14ac:dyDescent="0.25">
      <c r="E4746" s="16"/>
      <c r="F4746" s="16"/>
      <c r="G4746" s="17"/>
      <c r="H4746" s="18"/>
      <c r="I4746" s="26"/>
      <c r="J4746" s="19"/>
      <c r="K4746" s="18"/>
      <c r="L4746" s="18"/>
      <c r="M4746" s="18"/>
      <c r="N4746" s="18"/>
      <c r="S4746" s="18"/>
    </row>
    <row r="4747" spans="5:19" x14ac:dyDescent="0.25">
      <c r="E4747" s="16"/>
      <c r="F4747" s="16"/>
      <c r="G4747" s="17"/>
      <c r="H4747" s="18"/>
      <c r="I4747" s="26"/>
      <c r="J4747" s="19"/>
      <c r="K4747" s="18"/>
      <c r="L4747" s="18"/>
      <c r="M4747" s="18"/>
      <c r="N4747" s="18"/>
      <c r="S4747" s="18"/>
    </row>
    <row r="4748" spans="5:19" x14ac:dyDescent="0.25">
      <c r="E4748" s="16"/>
      <c r="F4748" s="16"/>
      <c r="G4748" s="17"/>
      <c r="H4748" s="18"/>
      <c r="I4748" s="26"/>
      <c r="J4748" s="19"/>
      <c r="K4748" s="18"/>
      <c r="L4748" s="18"/>
      <c r="M4748" s="18"/>
      <c r="N4748" s="18"/>
      <c r="S4748" s="18"/>
    </row>
    <row r="4749" spans="5:19" x14ac:dyDescent="0.25">
      <c r="E4749" s="16"/>
      <c r="F4749" s="16"/>
      <c r="G4749" s="17"/>
      <c r="H4749" s="18"/>
      <c r="I4749" s="26"/>
      <c r="J4749" s="19"/>
      <c r="K4749" s="18"/>
      <c r="L4749" s="18"/>
      <c r="M4749" s="18"/>
      <c r="N4749" s="18"/>
      <c r="S4749" s="18"/>
    </row>
    <row r="4750" spans="5:19" x14ac:dyDescent="0.25">
      <c r="E4750" s="16"/>
      <c r="F4750" s="16"/>
      <c r="G4750" s="17"/>
      <c r="H4750" s="18"/>
      <c r="I4750" s="26"/>
      <c r="J4750" s="19"/>
      <c r="K4750" s="18"/>
      <c r="L4750" s="18"/>
      <c r="M4750" s="18"/>
      <c r="N4750" s="18"/>
      <c r="S4750" s="18"/>
    </row>
    <row r="4751" spans="5:19" x14ac:dyDescent="0.25">
      <c r="E4751" s="16"/>
      <c r="F4751" s="16"/>
      <c r="G4751" s="17"/>
      <c r="H4751" s="18"/>
      <c r="I4751" s="26"/>
      <c r="J4751" s="19"/>
      <c r="K4751" s="18"/>
      <c r="L4751" s="18"/>
      <c r="M4751" s="18"/>
      <c r="N4751" s="18"/>
      <c r="S4751" s="18"/>
    </row>
    <row r="4752" spans="5:19" x14ac:dyDescent="0.25">
      <c r="E4752" s="16"/>
      <c r="F4752" s="16"/>
      <c r="G4752" s="17"/>
      <c r="H4752" s="18"/>
      <c r="I4752" s="26"/>
      <c r="J4752" s="19"/>
      <c r="K4752" s="18"/>
      <c r="L4752" s="18"/>
      <c r="M4752" s="18"/>
      <c r="N4752" s="18"/>
      <c r="S4752" s="18"/>
    </row>
    <row r="4753" spans="5:19" x14ac:dyDescent="0.25">
      <c r="E4753" s="16"/>
      <c r="F4753" s="16"/>
      <c r="G4753" s="17"/>
      <c r="H4753" s="18"/>
      <c r="I4753" s="26"/>
      <c r="J4753" s="19"/>
      <c r="K4753" s="18"/>
      <c r="L4753" s="18"/>
      <c r="M4753" s="18"/>
      <c r="N4753" s="18"/>
      <c r="S4753" s="18"/>
    </row>
    <row r="4754" spans="5:19" x14ac:dyDescent="0.25">
      <c r="E4754" s="16"/>
      <c r="F4754" s="16"/>
      <c r="G4754" s="17"/>
      <c r="H4754" s="18"/>
      <c r="I4754" s="26"/>
      <c r="J4754" s="19"/>
      <c r="K4754" s="18"/>
      <c r="L4754" s="18"/>
      <c r="M4754" s="18"/>
      <c r="N4754" s="18"/>
      <c r="S4754" s="18"/>
    </row>
    <row r="4755" spans="5:19" x14ac:dyDescent="0.25">
      <c r="E4755" s="16"/>
      <c r="F4755" s="16"/>
      <c r="G4755" s="17"/>
      <c r="H4755" s="18"/>
      <c r="I4755" s="26"/>
      <c r="J4755" s="19"/>
      <c r="K4755" s="18"/>
      <c r="L4755" s="18"/>
      <c r="M4755" s="18"/>
      <c r="N4755" s="18"/>
      <c r="S4755" s="18"/>
    </row>
    <row r="4756" spans="5:19" x14ac:dyDescent="0.25">
      <c r="E4756" s="16"/>
      <c r="F4756" s="16"/>
      <c r="G4756" s="17"/>
      <c r="H4756" s="18"/>
      <c r="I4756" s="26"/>
      <c r="J4756" s="19"/>
      <c r="K4756" s="18"/>
      <c r="L4756" s="18"/>
      <c r="M4756" s="18"/>
      <c r="N4756" s="18"/>
      <c r="S4756" s="18"/>
    </row>
    <row r="4757" spans="5:19" x14ac:dyDescent="0.25">
      <c r="E4757" s="16"/>
      <c r="F4757" s="16"/>
      <c r="G4757" s="17"/>
      <c r="H4757" s="18"/>
      <c r="I4757" s="26"/>
      <c r="J4757" s="19"/>
      <c r="K4757" s="18"/>
      <c r="L4757" s="18"/>
      <c r="M4757" s="18"/>
      <c r="N4757" s="18"/>
      <c r="S4757" s="18"/>
    </row>
    <row r="4758" spans="5:19" x14ac:dyDescent="0.25">
      <c r="E4758" s="16"/>
      <c r="F4758" s="16"/>
      <c r="G4758" s="17"/>
      <c r="H4758" s="18"/>
      <c r="I4758" s="26"/>
      <c r="J4758" s="19"/>
      <c r="K4758" s="18"/>
      <c r="L4758" s="18"/>
      <c r="M4758" s="18"/>
      <c r="N4758" s="18"/>
      <c r="S4758" s="18"/>
    </row>
    <row r="4759" spans="5:19" x14ac:dyDescent="0.25">
      <c r="E4759" s="16"/>
      <c r="F4759" s="16"/>
      <c r="G4759" s="17"/>
      <c r="H4759" s="18"/>
      <c r="I4759" s="26"/>
      <c r="J4759" s="19"/>
      <c r="K4759" s="18"/>
      <c r="L4759" s="18"/>
      <c r="M4759" s="18"/>
      <c r="N4759" s="18"/>
      <c r="S4759" s="18"/>
    </row>
    <row r="4760" spans="5:19" x14ac:dyDescent="0.25">
      <c r="E4760" s="16"/>
      <c r="F4760" s="16"/>
      <c r="G4760" s="17"/>
      <c r="H4760" s="18"/>
      <c r="I4760" s="26"/>
      <c r="J4760" s="19"/>
      <c r="K4760" s="18"/>
      <c r="L4760" s="18"/>
      <c r="M4760" s="18"/>
      <c r="N4760" s="18"/>
      <c r="S4760" s="18"/>
    </row>
    <row r="4761" spans="5:19" x14ac:dyDescent="0.25">
      <c r="E4761" s="16"/>
      <c r="F4761" s="16"/>
      <c r="G4761" s="17"/>
      <c r="H4761" s="18"/>
      <c r="I4761" s="26"/>
      <c r="J4761" s="19"/>
      <c r="K4761" s="18"/>
      <c r="L4761" s="18"/>
      <c r="M4761" s="18"/>
      <c r="N4761" s="18"/>
      <c r="S4761" s="18"/>
    </row>
    <row r="4762" spans="5:19" x14ac:dyDescent="0.25">
      <c r="E4762" s="16"/>
      <c r="F4762" s="16"/>
      <c r="G4762" s="17"/>
      <c r="H4762" s="18"/>
      <c r="I4762" s="26"/>
      <c r="J4762" s="19"/>
      <c r="K4762" s="18"/>
      <c r="L4762" s="18"/>
      <c r="M4762" s="18"/>
      <c r="N4762" s="18"/>
      <c r="S4762" s="18"/>
    </row>
    <row r="4763" spans="5:19" x14ac:dyDescent="0.25">
      <c r="E4763" s="16"/>
      <c r="F4763" s="16"/>
      <c r="G4763" s="17"/>
      <c r="H4763" s="18"/>
      <c r="I4763" s="26"/>
      <c r="J4763" s="19"/>
      <c r="K4763" s="18"/>
      <c r="L4763" s="18"/>
      <c r="M4763" s="18"/>
      <c r="N4763" s="18"/>
      <c r="S4763" s="18"/>
    </row>
    <row r="4764" spans="5:19" x14ac:dyDescent="0.25">
      <c r="E4764" s="16"/>
      <c r="F4764" s="16"/>
      <c r="G4764" s="17"/>
      <c r="H4764" s="18"/>
      <c r="I4764" s="26"/>
      <c r="J4764" s="19"/>
      <c r="K4764" s="18"/>
      <c r="L4764" s="18"/>
      <c r="M4764" s="18"/>
      <c r="N4764" s="18"/>
      <c r="S4764" s="18"/>
    </row>
    <row r="4765" spans="5:19" x14ac:dyDescent="0.25">
      <c r="E4765" s="16"/>
      <c r="F4765" s="16"/>
      <c r="G4765" s="17"/>
      <c r="H4765" s="18"/>
      <c r="I4765" s="26"/>
      <c r="J4765" s="19"/>
      <c r="K4765" s="18"/>
      <c r="L4765" s="18"/>
      <c r="M4765" s="18"/>
      <c r="N4765" s="18"/>
      <c r="S4765" s="18"/>
    </row>
    <row r="4766" spans="5:19" x14ac:dyDescent="0.25">
      <c r="E4766" s="16"/>
      <c r="F4766" s="16"/>
      <c r="G4766" s="17"/>
      <c r="H4766" s="18"/>
      <c r="I4766" s="26"/>
      <c r="J4766" s="19"/>
      <c r="K4766" s="18"/>
      <c r="L4766" s="18"/>
      <c r="M4766" s="18"/>
      <c r="N4766" s="18"/>
      <c r="S4766" s="18"/>
    </row>
    <row r="4767" spans="5:19" x14ac:dyDescent="0.25">
      <c r="E4767" s="16"/>
      <c r="F4767" s="16"/>
      <c r="G4767" s="17"/>
      <c r="H4767" s="18"/>
      <c r="I4767" s="26"/>
      <c r="J4767" s="19"/>
      <c r="K4767" s="18"/>
      <c r="L4767" s="18"/>
      <c r="M4767" s="18"/>
      <c r="N4767" s="18"/>
      <c r="S4767" s="18"/>
    </row>
    <row r="4768" spans="5:19" x14ac:dyDescent="0.25">
      <c r="E4768" s="16"/>
      <c r="F4768" s="16"/>
      <c r="G4768" s="17"/>
      <c r="H4768" s="18"/>
      <c r="I4768" s="26"/>
      <c r="J4768" s="19"/>
      <c r="K4768" s="18"/>
      <c r="L4768" s="18"/>
      <c r="M4768" s="18"/>
      <c r="N4768" s="18"/>
      <c r="S4768" s="18"/>
    </row>
    <row r="4769" spans="5:19" x14ac:dyDescent="0.25">
      <c r="E4769" s="16"/>
      <c r="F4769" s="16"/>
      <c r="G4769" s="17"/>
      <c r="H4769" s="18"/>
      <c r="I4769" s="26"/>
      <c r="J4769" s="19"/>
      <c r="K4769" s="18"/>
      <c r="L4769" s="18"/>
      <c r="M4769" s="18"/>
      <c r="N4769" s="18"/>
      <c r="S4769" s="18"/>
    </row>
    <row r="4770" spans="5:19" x14ac:dyDescent="0.25">
      <c r="E4770" s="16"/>
      <c r="F4770" s="16"/>
      <c r="G4770" s="17"/>
      <c r="H4770" s="18"/>
      <c r="I4770" s="26"/>
      <c r="J4770" s="19"/>
      <c r="K4770" s="18"/>
      <c r="L4770" s="18"/>
      <c r="M4770" s="18"/>
      <c r="N4770" s="18"/>
      <c r="S4770" s="18"/>
    </row>
    <row r="4771" spans="5:19" x14ac:dyDescent="0.25">
      <c r="E4771" s="16"/>
      <c r="F4771" s="16"/>
      <c r="G4771" s="17"/>
      <c r="H4771" s="18"/>
      <c r="I4771" s="26"/>
      <c r="J4771" s="19"/>
      <c r="K4771" s="18"/>
      <c r="L4771" s="18"/>
      <c r="M4771" s="18"/>
      <c r="N4771" s="18"/>
      <c r="S4771" s="18"/>
    </row>
    <row r="4772" spans="5:19" x14ac:dyDescent="0.25">
      <c r="E4772" s="16"/>
      <c r="F4772" s="16"/>
      <c r="G4772" s="17"/>
      <c r="H4772" s="18"/>
      <c r="I4772" s="26"/>
      <c r="J4772" s="19"/>
      <c r="K4772" s="18"/>
      <c r="L4772" s="18"/>
      <c r="M4772" s="18"/>
      <c r="N4772" s="18"/>
      <c r="S4772" s="18"/>
    </row>
    <row r="4773" spans="5:19" x14ac:dyDescent="0.25">
      <c r="E4773" s="16"/>
      <c r="F4773" s="16"/>
      <c r="G4773" s="17"/>
      <c r="H4773" s="18"/>
      <c r="I4773" s="26"/>
      <c r="J4773" s="19"/>
      <c r="K4773" s="18"/>
      <c r="L4773" s="18"/>
      <c r="M4773" s="18"/>
      <c r="N4773" s="18"/>
      <c r="S4773" s="18"/>
    </row>
    <row r="4774" spans="5:19" x14ac:dyDescent="0.25">
      <c r="E4774" s="16"/>
      <c r="F4774" s="16"/>
      <c r="G4774" s="17"/>
      <c r="H4774" s="18"/>
      <c r="I4774" s="26"/>
      <c r="J4774" s="19"/>
      <c r="K4774" s="18"/>
      <c r="L4774" s="18"/>
      <c r="M4774" s="18"/>
      <c r="N4774" s="18"/>
      <c r="S4774" s="18"/>
    </row>
    <row r="4775" spans="5:19" x14ac:dyDescent="0.25">
      <c r="E4775" s="16"/>
      <c r="F4775" s="16"/>
      <c r="G4775" s="17"/>
      <c r="H4775" s="18"/>
      <c r="I4775" s="26"/>
      <c r="J4775" s="19"/>
      <c r="K4775" s="18"/>
      <c r="L4775" s="18"/>
      <c r="M4775" s="18"/>
      <c r="N4775" s="18"/>
      <c r="S4775" s="18"/>
    </row>
    <row r="4776" spans="5:19" x14ac:dyDescent="0.25">
      <c r="E4776" s="16"/>
      <c r="F4776" s="16"/>
      <c r="G4776" s="17"/>
      <c r="H4776" s="18"/>
      <c r="I4776" s="26"/>
      <c r="J4776" s="19"/>
      <c r="K4776" s="18"/>
      <c r="L4776" s="18"/>
      <c r="M4776" s="18"/>
      <c r="N4776" s="18"/>
      <c r="S4776" s="18"/>
    </row>
    <row r="4777" spans="5:19" x14ac:dyDescent="0.25">
      <c r="E4777" s="16"/>
      <c r="F4777" s="16"/>
      <c r="G4777" s="17"/>
      <c r="H4777" s="18"/>
      <c r="I4777" s="26"/>
      <c r="J4777" s="19"/>
      <c r="K4777" s="18"/>
      <c r="L4777" s="18"/>
      <c r="M4777" s="18"/>
      <c r="N4777" s="18"/>
      <c r="S4777" s="18"/>
    </row>
    <row r="4778" spans="5:19" x14ac:dyDescent="0.25">
      <c r="E4778" s="16"/>
      <c r="F4778" s="16"/>
      <c r="G4778" s="17"/>
      <c r="H4778" s="18"/>
      <c r="I4778" s="26"/>
      <c r="J4778" s="19"/>
      <c r="K4778" s="18"/>
      <c r="L4778" s="18"/>
      <c r="M4778" s="18"/>
      <c r="N4778" s="18"/>
      <c r="S4778" s="18"/>
    </row>
    <row r="4779" spans="5:19" x14ac:dyDescent="0.25">
      <c r="E4779" s="16"/>
      <c r="F4779" s="16"/>
      <c r="G4779" s="17"/>
      <c r="H4779" s="18"/>
      <c r="I4779" s="26"/>
      <c r="J4779" s="19"/>
      <c r="K4779" s="18"/>
      <c r="L4779" s="18"/>
      <c r="M4779" s="18"/>
      <c r="N4779" s="18"/>
      <c r="S4779" s="18"/>
    </row>
    <row r="4780" spans="5:19" x14ac:dyDescent="0.25">
      <c r="E4780" s="16"/>
      <c r="F4780" s="16"/>
      <c r="G4780" s="17"/>
      <c r="H4780" s="18"/>
      <c r="I4780" s="26"/>
      <c r="J4780" s="19"/>
      <c r="K4780" s="18"/>
      <c r="L4780" s="18"/>
      <c r="M4780" s="18"/>
      <c r="N4780" s="18"/>
      <c r="S4780" s="18"/>
    </row>
    <row r="4781" spans="5:19" x14ac:dyDescent="0.25">
      <c r="E4781" s="16"/>
      <c r="F4781" s="16"/>
      <c r="G4781" s="17"/>
      <c r="H4781" s="18"/>
      <c r="I4781" s="26"/>
      <c r="J4781" s="19"/>
      <c r="K4781" s="18"/>
      <c r="L4781" s="18"/>
      <c r="M4781" s="18"/>
      <c r="N4781" s="18"/>
      <c r="P4781" s="18"/>
      <c r="R4781" s="18"/>
      <c r="S4781" s="18"/>
    </row>
    <row r="4782" spans="5:19" x14ac:dyDescent="0.25">
      <c r="E4782" s="16"/>
      <c r="F4782" s="16"/>
      <c r="G4782" s="17"/>
      <c r="H4782" s="18"/>
      <c r="I4782" s="26"/>
      <c r="J4782" s="19"/>
      <c r="K4782" s="18"/>
      <c r="L4782" s="18"/>
      <c r="M4782" s="18"/>
      <c r="N4782" s="18"/>
      <c r="P4782" s="18"/>
      <c r="R4782" s="18"/>
      <c r="S4782" s="18"/>
    </row>
    <row r="4783" spans="5:19" x14ac:dyDescent="0.25">
      <c r="E4783" s="16"/>
      <c r="F4783" s="16"/>
      <c r="G4783" s="17"/>
      <c r="H4783" s="18"/>
      <c r="I4783" s="26"/>
      <c r="J4783" s="19"/>
      <c r="K4783" s="18"/>
      <c r="L4783" s="18"/>
      <c r="M4783" s="18"/>
      <c r="N4783" s="18"/>
      <c r="P4783" s="18"/>
      <c r="R4783" s="18"/>
      <c r="S4783" s="18"/>
    </row>
    <row r="4784" spans="5:19" x14ac:dyDescent="0.25">
      <c r="E4784" s="16"/>
      <c r="F4784" s="16"/>
      <c r="G4784" s="17"/>
      <c r="H4784" s="18"/>
      <c r="I4784" s="26"/>
      <c r="J4784" s="19"/>
      <c r="K4784" s="18"/>
      <c r="L4784" s="18"/>
      <c r="M4784" s="18"/>
      <c r="N4784" s="18"/>
      <c r="P4784" s="18"/>
      <c r="R4784" s="18"/>
      <c r="S4784" s="18"/>
    </row>
    <row r="4785" spans="5:19" x14ac:dyDescent="0.25">
      <c r="E4785" s="16"/>
      <c r="F4785" s="16"/>
      <c r="G4785" s="17"/>
      <c r="H4785" s="18"/>
      <c r="I4785" s="26"/>
      <c r="J4785" s="19"/>
      <c r="K4785" s="18"/>
      <c r="L4785" s="18"/>
      <c r="M4785" s="18"/>
      <c r="N4785" s="18"/>
      <c r="P4785" s="18"/>
      <c r="Q4785" s="18"/>
      <c r="R4785" s="18"/>
      <c r="S4785" s="18"/>
    </row>
    <row r="4786" spans="5:19" x14ac:dyDescent="0.25">
      <c r="E4786" s="16"/>
      <c r="F4786" s="16"/>
      <c r="G4786" s="17"/>
      <c r="H4786" s="18"/>
      <c r="I4786" s="26"/>
      <c r="J4786" s="19"/>
      <c r="K4786" s="18"/>
      <c r="L4786" s="18"/>
      <c r="M4786" s="18"/>
      <c r="N4786" s="18"/>
      <c r="P4786" s="18"/>
      <c r="R4786" s="18"/>
      <c r="S4786" s="18"/>
    </row>
    <row r="4787" spans="5:19" x14ac:dyDescent="0.25">
      <c r="E4787" s="16"/>
      <c r="F4787" s="16"/>
      <c r="G4787" s="17"/>
      <c r="H4787" s="18"/>
      <c r="I4787" s="26"/>
      <c r="J4787" s="19"/>
      <c r="K4787" s="18"/>
      <c r="L4787" s="18"/>
      <c r="M4787" s="18"/>
      <c r="N4787" s="18"/>
      <c r="P4787" s="18"/>
      <c r="R4787" s="18"/>
      <c r="S4787" s="18"/>
    </row>
    <row r="4788" spans="5:19" x14ac:dyDescent="0.25">
      <c r="E4788" s="16"/>
      <c r="F4788" s="16"/>
      <c r="G4788" s="17"/>
      <c r="H4788" s="18"/>
      <c r="I4788" s="26"/>
      <c r="J4788" s="19"/>
      <c r="K4788" s="18"/>
      <c r="L4788" s="18"/>
      <c r="M4788" s="18"/>
      <c r="N4788" s="18"/>
      <c r="S4788" s="18"/>
    </row>
    <row r="4789" spans="5:19" x14ac:dyDescent="0.25">
      <c r="E4789" s="16"/>
      <c r="F4789" s="16"/>
      <c r="G4789" s="17"/>
      <c r="H4789" s="18"/>
      <c r="I4789" s="26"/>
      <c r="J4789" s="19"/>
      <c r="K4789" s="18"/>
      <c r="L4789" s="18"/>
      <c r="M4789" s="18"/>
      <c r="N4789" s="18"/>
      <c r="S4789" s="18"/>
    </row>
    <row r="4790" spans="5:19" x14ac:dyDescent="0.25">
      <c r="E4790" s="16"/>
      <c r="F4790" s="16"/>
      <c r="G4790" s="17"/>
      <c r="H4790" s="18"/>
      <c r="I4790" s="26"/>
      <c r="J4790" s="19"/>
      <c r="K4790" s="18"/>
      <c r="L4790" s="18"/>
      <c r="M4790" s="18"/>
      <c r="N4790" s="18"/>
      <c r="S4790" s="18"/>
    </row>
    <row r="4791" spans="5:19" x14ac:dyDescent="0.25">
      <c r="E4791" s="16"/>
      <c r="F4791" s="16"/>
      <c r="G4791" s="17"/>
      <c r="H4791" s="18"/>
      <c r="I4791" s="26"/>
      <c r="J4791" s="19"/>
      <c r="K4791" s="18"/>
      <c r="L4791" s="18"/>
      <c r="M4791" s="18"/>
      <c r="N4791" s="18"/>
      <c r="S4791" s="18"/>
    </row>
    <row r="4792" spans="5:19" x14ac:dyDescent="0.25">
      <c r="E4792" s="16"/>
      <c r="F4792" s="16"/>
      <c r="G4792" s="17"/>
      <c r="H4792" s="18"/>
      <c r="I4792" s="26"/>
      <c r="J4792" s="19"/>
      <c r="K4792" s="18"/>
      <c r="L4792" s="18"/>
      <c r="M4792" s="18"/>
      <c r="N4792" s="18"/>
      <c r="S4792" s="18"/>
    </row>
    <row r="4793" spans="5:19" x14ac:dyDescent="0.25">
      <c r="E4793" s="16"/>
      <c r="F4793" s="16"/>
      <c r="G4793" s="17"/>
      <c r="H4793" s="18"/>
      <c r="I4793" s="26"/>
      <c r="J4793" s="19"/>
      <c r="K4793" s="18"/>
      <c r="L4793" s="18"/>
      <c r="M4793" s="18"/>
      <c r="N4793" s="18"/>
      <c r="S4793" s="18"/>
    </row>
    <row r="4794" spans="5:19" x14ac:dyDescent="0.25">
      <c r="E4794" s="16"/>
      <c r="F4794" s="16"/>
      <c r="G4794" s="17"/>
      <c r="H4794" s="18"/>
      <c r="I4794" s="26"/>
      <c r="J4794" s="19"/>
      <c r="K4794" s="18"/>
      <c r="L4794" s="18"/>
      <c r="M4794" s="18"/>
      <c r="N4794" s="18"/>
      <c r="S4794" s="18"/>
    </row>
    <row r="4795" spans="5:19" x14ac:dyDescent="0.25">
      <c r="E4795" s="16"/>
      <c r="F4795" s="16"/>
      <c r="G4795" s="17"/>
      <c r="H4795" s="18"/>
      <c r="I4795" s="26"/>
      <c r="J4795" s="19"/>
      <c r="K4795" s="18"/>
      <c r="L4795" s="18"/>
      <c r="M4795" s="18"/>
      <c r="N4795" s="18"/>
      <c r="S4795" s="18"/>
    </row>
    <row r="4796" spans="5:19" x14ac:dyDescent="0.25">
      <c r="E4796" s="16"/>
      <c r="F4796" s="16"/>
      <c r="G4796" s="17"/>
      <c r="H4796" s="18"/>
      <c r="I4796" s="26"/>
      <c r="J4796" s="19"/>
      <c r="K4796" s="18"/>
      <c r="L4796" s="18"/>
      <c r="M4796" s="18"/>
      <c r="N4796" s="18"/>
      <c r="S4796" s="18"/>
    </row>
    <row r="4797" spans="5:19" x14ac:dyDescent="0.25">
      <c r="E4797" s="16"/>
      <c r="F4797" s="16"/>
      <c r="G4797" s="17"/>
      <c r="H4797" s="18"/>
      <c r="I4797" s="26"/>
      <c r="J4797" s="19"/>
      <c r="K4797" s="18"/>
      <c r="L4797" s="18"/>
      <c r="M4797" s="18"/>
      <c r="N4797" s="18"/>
      <c r="S4797" s="18"/>
    </row>
    <row r="4798" spans="5:19" x14ac:dyDescent="0.25">
      <c r="E4798" s="16"/>
      <c r="F4798" s="16"/>
      <c r="G4798" s="17"/>
      <c r="H4798" s="18"/>
      <c r="I4798" s="26"/>
      <c r="J4798" s="19"/>
      <c r="K4798" s="18"/>
      <c r="L4798" s="18"/>
      <c r="M4798" s="18"/>
      <c r="N4798" s="18"/>
      <c r="S4798" s="18"/>
    </row>
    <row r="4799" spans="5:19" x14ac:dyDescent="0.25">
      <c r="E4799" s="16"/>
      <c r="F4799" s="16"/>
      <c r="G4799" s="17"/>
      <c r="H4799" s="18"/>
      <c r="I4799" s="26"/>
      <c r="J4799" s="19"/>
      <c r="K4799" s="18"/>
      <c r="L4799" s="18"/>
      <c r="M4799" s="18"/>
      <c r="N4799" s="18"/>
      <c r="S4799" s="18"/>
    </row>
    <row r="4800" spans="5:19" x14ac:dyDescent="0.25">
      <c r="E4800" s="16"/>
      <c r="F4800" s="16"/>
      <c r="G4800" s="17"/>
      <c r="H4800" s="18"/>
      <c r="I4800" s="26"/>
      <c r="J4800" s="19"/>
      <c r="K4800" s="18"/>
      <c r="L4800" s="18"/>
      <c r="M4800" s="18"/>
      <c r="N4800" s="18"/>
      <c r="S4800" s="18"/>
    </row>
    <row r="4801" spans="5:19" x14ac:dyDescent="0.25">
      <c r="E4801" s="16"/>
      <c r="F4801" s="16"/>
      <c r="G4801" s="17"/>
      <c r="H4801" s="18"/>
      <c r="I4801" s="26"/>
      <c r="J4801" s="19"/>
      <c r="K4801" s="18"/>
      <c r="L4801" s="18"/>
      <c r="M4801" s="18"/>
      <c r="N4801" s="18"/>
      <c r="S4801" s="18"/>
    </row>
    <row r="4802" spans="5:19" x14ac:dyDescent="0.25">
      <c r="E4802" s="16"/>
      <c r="F4802" s="16"/>
      <c r="G4802" s="17"/>
      <c r="H4802" s="18"/>
      <c r="I4802" s="26"/>
      <c r="J4802" s="19"/>
      <c r="K4802" s="18"/>
      <c r="L4802" s="18"/>
      <c r="M4802" s="18"/>
      <c r="N4802" s="18"/>
      <c r="S4802" s="18"/>
    </row>
    <row r="4803" spans="5:19" x14ac:dyDescent="0.25">
      <c r="E4803" s="16"/>
      <c r="F4803" s="16"/>
      <c r="G4803" s="17"/>
      <c r="H4803" s="18"/>
      <c r="I4803" s="26"/>
      <c r="J4803" s="19"/>
      <c r="K4803" s="18"/>
      <c r="L4803" s="18"/>
      <c r="M4803" s="18"/>
      <c r="N4803" s="18"/>
      <c r="S4803" s="18"/>
    </row>
    <row r="4804" spans="5:19" x14ac:dyDescent="0.25">
      <c r="E4804" s="16"/>
      <c r="F4804" s="16"/>
      <c r="G4804" s="17"/>
      <c r="H4804" s="18"/>
      <c r="I4804" s="26"/>
      <c r="J4804" s="19"/>
      <c r="K4804" s="18"/>
      <c r="L4804" s="18"/>
      <c r="M4804" s="18"/>
      <c r="N4804" s="18"/>
      <c r="S4804" s="18"/>
    </row>
    <row r="4805" spans="5:19" x14ac:dyDescent="0.25">
      <c r="E4805" s="16"/>
      <c r="F4805" s="16"/>
      <c r="G4805" s="17"/>
      <c r="H4805" s="18"/>
      <c r="I4805" s="26"/>
      <c r="J4805" s="19"/>
      <c r="K4805" s="18"/>
      <c r="L4805" s="18"/>
      <c r="M4805" s="18"/>
      <c r="N4805" s="18"/>
      <c r="S4805" s="18"/>
    </row>
    <row r="4806" spans="5:19" x14ac:dyDescent="0.25">
      <c r="E4806" s="16"/>
      <c r="F4806" s="16"/>
      <c r="G4806" s="17"/>
      <c r="H4806" s="18"/>
      <c r="I4806" s="26"/>
      <c r="J4806" s="19"/>
      <c r="K4806" s="18"/>
      <c r="L4806" s="18"/>
      <c r="M4806" s="18"/>
      <c r="N4806" s="18"/>
      <c r="S4806" s="18"/>
    </row>
    <row r="4807" spans="5:19" x14ac:dyDescent="0.25">
      <c r="E4807" s="16"/>
      <c r="F4807" s="16"/>
      <c r="G4807" s="17"/>
      <c r="H4807" s="18"/>
      <c r="I4807" s="26"/>
      <c r="J4807" s="19"/>
      <c r="K4807" s="18"/>
      <c r="L4807" s="18"/>
      <c r="M4807" s="18"/>
      <c r="N4807" s="18"/>
      <c r="S4807" s="18"/>
    </row>
    <row r="4808" spans="5:19" x14ac:dyDescent="0.25">
      <c r="E4808" s="16"/>
      <c r="F4808" s="16"/>
      <c r="G4808" s="17"/>
      <c r="H4808" s="18"/>
      <c r="I4808" s="26"/>
      <c r="J4808" s="19"/>
      <c r="K4808" s="18"/>
      <c r="L4808" s="18"/>
      <c r="M4808" s="18"/>
      <c r="N4808" s="18"/>
      <c r="S4808" s="18"/>
    </row>
    <row r="4809" spans="5:19" x14ac:dyDescent="0.25">
      <c r="E4809" s="16"/>
      <c r="F4809" s="16"/>
      <c r="G4809" s="17"/>
      <c r="H4809" s="18"/>
      <c r="I4809" s="26"/>
      <c r="J4809" s="19"/>
      <c r="K4809" s="18"/>
      <c r="L4809" s="18"/>
      <c r="M4809" s="18"/>
      <c r="N4809" s="18"/>
      <c r="S4809" s="18"/>
    </row>
    <row r="4810" spans="5:19" x14ac:dyDescent="0.25">
      <c r="E4810" s="16"/>
      <c r="F4810" s="16"/>
      <c r="G4810" s="17"/>
      <c r="H4810" s="18"/>
      <c r="I4810" s="26"/>
      <c r="J4810" s="19"/>
      <c r="K4810" s="18"/>
      <c r="L4810" s="18"/>
      <c r="M4810" s="18"/>
      <c r="N4810" s="18"/>
      <c r="S4810" s="18"/>
    </row>
    <row r="4811" spans="5:19" x14ac:dyDescent="0.25">
      <c r="E4811" s="16"/>
      <c r="F4811" s="16"/>
      <c r="G4811" s="17"/>
      <c r="H4811" s="18"/>
      <c r="I4811" s="26"/>
      <c r="J4811" s="19"/>
      <c r="K4811" s="18"/>
      <c r="L4811" s="18"/>
      <c r="M4811" s="18"/>
      <c r="N4811" s="18"/>
      <c r="S4811" s="18"/>
    </row>
    <row r="4812" spans="5:19" x14ac:dyDescent="0.25">
      <c r="E4812" s="16"/>
      <c r="F4812" s="16"/>
      <c r="G4812" s="17"/>
      <c r="H4812" s="18"/>
      <c r="I4812" s="26"/>
      <c r="J4812" s="19"/>
      <c r="K4812" s="18"/>
      <c r="L4812" s="18"/>
      <c r="M4812" s="18"/>
      <c r="N4812" s="18"/>
      <c r="S4812" s="18"/>
    </row>
    <row r="4813" spans="5:19" x14ac:dyDescent="0.25">
      <c r="E4813" s="16"/>
      <c r="F4813" s="16"/>
      <c r="G4813" s="17"/>
      <c r="H4813" s="18"/>
      <c r="I4813" s="26"/>
      <c r="J4813" s="19"/>
      <c r="K4813" s="18"/>
      <c r="L4813" s="18"/>
      <c r="M4813" s="18"/>
      <c r="N4813" s="18"/>
      <c r="S4813" s="18"/>
    </row>
    <row r="4814" spans="5:19" x14ac:dyDescent="0.25">
      <c r="E4814" s="16"/>
      <c r="F4814" s="16"/>
      <c r="G4814" s="17"/>
      <c r="H4814" s="18"/>
      <c r="I4814" s="26"/>
      <c r="J4814" s="19"/>
      <c r="K4814" s="18"/>
      <c r="L4814" s="18"/>
      <c r="M4814" s="18"/>
      <c r="N4814" s="18"/>
      <c r="S4814" s="18"/>
    </row>
    <row r="4815" spans="5:19" x14ac:dyDescent="0.25">
      <c r="E4815" s="16"/>
      <c r="F4815" s="16"/>
      <c r="G4815" s="17"/>
      <c r="H4815" s="18"/>
      <c r="I4815" s="26"/>
      <c r="J4815" s="19"/>
      <c r="K4815" s="18"/>
      <c r="L4815" s="18"/>
      <c r="M4815" s="18"/>
      <c r="N4815" s="18"/>
      <c r="S4815" s="18"/>
    </row>
    <row r="4816" spans="5:19" x14ac:dyDescent="0.25">
      <c r="E4816" s="16"/>
      <c r="F4816" s="16"/>
      <c r="G4816" s="17"/>
      <c r="H4816" s="18"/>
      <c r="I4816" s="26"/>
      <c r="J4816" s="19"/>
      <c r="K4816" s="18"/>
      <c r="L4816" s="18"/>
      <c r="M4816" s="18"/>
      <c r="N4816" s="18"/>
      <c r="S4816" s="18"/>
    </row>
    <row r="4817" spans="5:19" x14ac:dyDescent="0.25">
      <c r="E4817" s="16"/>
      <c r="F4817" s="16"/>
      <c r="G4817" s="17"/>
      <c r="H4817" s="18"/>
      <c r="I4817" s="26"/>
      <c r="J4817" s="19"/>
      <c r="K4817" s="18"/>
      <c r="L4817" s="18"/>
      <c r="M4817" s="18"/>
      <c r="N4817" s="18"/>
      <c r="S4817" s="18"/>
    </row>
    <row r="4818" spans="5:19" x14ac:dyDescent="0.25">
      <c r="E4818" s="16"/>
      <c r="F4818" s="16"/>
      <c r="G4818" s="17"/>
      <c r="H4818" s="18"/>
      <c r="I4818" s="26"/>
      <c r="J4818" s="19"/>
      <c r="K4818" s="18"/>
      <c r="L4818" s="18"/>
      <c r="M4818" s="18"/>
      <c r="N4818" s="18"/>
      <c r="S4818" s="18"/>
    </row>
    <row r="4819" spans="5:19" x14ac:dyDescent="0.25">
      <c r="E4819" s="16"/>
      <c r="F4819" s="16"/>
      <c r="G4819" s="17"/>
      <c r="H4819" s="18"/>
      <c r="I4819" s="26"/>
      <c r="J4819" s="19"/>
      <c r="K4819" s="18"/>
      <c r="L4819" s="18"/>
      <c r="M4819" s="18"/>
      <c r="N4819" s="18"/>
      <c r="S4819" s="18"/>
    </row>
    <row r="4820" spans="5:19" x14ac:dyDescent="0.25">
      <c r="E4820" s="16"/>
      <c r="F4820" s="16"/>
      <c r="G4820" s="17"/>
      <c r="H4820" s="18"/>
      <c r="I4820" s="26"/>
      <c r="J4820" s="19"/>
      <c r="K4820" s="18"/>
      <c r="L4820" s="18"/>
      <c r="M4820" s="18"/>
      <c r="N4820" s="18"/>
      <c r="S4820" s="18"/>
    </row>
    <row r="4821" spans="5:19" x14ac:dyDescent="0.25">
      <c r="E4821" s="16"/>
      <c r="F4821" s="16"/>
      <c r="G4821" s="17"/>
      <c r="H4821" s="18"/>
      <c r="I4821" s="26"/>
      <c r="J4821" s="19"/>
      <c r="K4821" s="18"/>
      <c r="L4821" s="18"/>
      <c r="M4821" s="18"/>
      <c r="N4821" s="18"/>
      <c r="S4821" s="18"/>
    </row>
    <row r="4822" spans="5:19" x14ac:dyDescent="0.25">
      <c r="E4822" s="16"/>
      <c r="F4822" s="16"/>
      <c r="G4822" s="17"/>
      <c r="H4822" s="18"/>
      <c r="I4822" s="26"/>
      <c r="J4822" s="19"/>
      <c r="K4822" s="18"/>
      <c r="L4822" s="18"/>
      <c r="M4822" s="18"/>
      <c r="N4822" s="18"/>
      <c r="S4822" s="18"/>
    </row>
    <row r="4823" spans="5:19" x14ac:dyDescent="0.25">
      <c r="E4823" s="16"/>
      <c r="F4823" s="16"/>
      <c r="G4823" s="17"/>
      <c r="H4823" s="18"/>
      <c r="I4823" s="26"/>
      <c r="J4823" s="19"/>
      <c r="K4823" s="18"/>
      <c r="L4823" s="18"/>
      <c r="M4823" s="18"/>
      <c r="N4823" s="18"/>
      <c r="S4823" s="18"/>
    </row>
    <row r="4824" spans="5:19" x14ac:dyDescent="0.25">
      <c r="E4824" s="16"/>
      <c r="F4824" s="16"/>
      <c r="G4824" s="17"/>
      <c r="H4824" s="18"/>
      <c r="I4824" s="26"/>
      <c r="J4824" s="19"/>
      <c r="K4824" s="18"/>
      <c r="L4824" s="18"/>
      <c r="M4824" s="18"/>
      <c r="N4824" s="18"/>
      <c r="S4824" s="18"/>
    </row>
    <row r="4825" spans="5:19" x14ac:dyDescent="0.25">
      <c r="E4825" s="16"/>
      <c r="F4825" s="16"/>
      <c r="G4825" s="17"/>
      <c r="H4825" s="18"/>
      <c r="I4825" s="26"/>
      <c r="J4825" s="19"/>
      <c r="K4825" s="18"/>
      <c r="L4825" s="18"/>
      <c r="M4825" s="18"/>
      <c r="N4825" s="18"/>
      <c r="S4825" s="18"/>
    </row>
    <row r="4826" spans="5:19" x14ac:dyDescent="0.25">
      <c r="E4826" s="16"/>
      <c r="F4826" s="16"/>
      <c r="G4826" s="17"/>
      <c r="H4826" s="18"/>
      <c r="I4826" s="26"/>
      <c r="J4826" s="19"/>
      <c r="K4826" s="18"/>
      <c r="L4826" s="18"/>
      <c r="M4826" s="18"/>
      <c r="N4826" s="18"/>
      <c r="S4826" s="18"/>
    </row>
    <row r="4827" spans="5:19" x14ac:dyDescent="0.25">
      <c r="E4827" s="16"/>
      <c r="F4827" s="16"/>
      <c r="G4827" s="17"/>
      <c r="H4827" s="18"/>
      <c r="I4827" s="26"/>
      <c r="J4827" s="19"/>
      <c r="K4827" s="18"/>
      <c r="L4827" s="18"/>
      <c r="M4827" s="18"/>
      <c r="N4827" s="18"/>
      <c r="S4827" s="18"/>
    </row>
    <row r="4828" spans="5:19" x14ac:dyDescent="0.25">
      <c r="E4828" s="16"/>
      <c r="F4828" s="16"/>
      <c r="G4828" s="17"/>
      <c r="H4828" s="18"/>
      <c r="I4828" s="26"/>
      <c r="J4828" s="19"/>
      <c r="K4828" s="18"/>
      <c r="L4828" s="18"/>
      <c r="M4828" s="18"/>
      <c r="N4828" s="18"/>
      <c r="S4828" s="18"/>
    </row>
    <row r="4829" spans="5:19" x14ac:dyDescent="0.25">
      <c r="E4829" s="16"/>
      <c r="F4829" s="16"/>
      <c r="G4829" s="17"/>
      <c r="H4829" s="18"/>
      <c r="I4829" s="26"/>
      <c r="J4829" s="19"/>
      <c r="K4829" s="18"/>
      <c r="L4829" s="18"/>
      <c r="M4829" s="18"/>
      <c r="N4829" s="18"/>
      <c r="S4829" s="18"/>
    </row>
    <row r="4830" spans="5:19" x14ac:dyDescent="0.25">
      <c r="E4830" s="16"/>
      <c r="F4830" s="16"/>
      <c r="G4830" s="17"/>
      <c r="H4830" s="18"/>
      <c r="I4830" s="26"/>
      <c r="J4830" s="19"/>
      <c r="K4830" s="18"/>
      <c r="L4830" s="18"/>
      <c r="M4830" s="18"/>
      <c r="N4830" s="18"/>
      <c r="S4830" s="18"/>
    </row>
    <row r="4831" spans="5:19" x14ac:dyDescent="0.25">
      <c r="E4831" s="16"/>
      <c r="F4831" s="16"/>
      <c r="G4831" s="17"/>
      <c r="H4831" s="18"/>
      <c r="I4831" s="26"/>
      <c r="J4831" s="19"/>
      <c r="K4831" s="18"/>
      <c r="L4831" s="18"/>
      <c r="M4831" s="18"/>
      <c r="N4831" s="18"/>
      <c r="S4831" s="18"/>
    </row>
    <row r="4832" spans="5:19" x14ac:dyDescent="0.25">
      <c r="E4832" s="16"/>
      <c r="F4832" s="16"/>
      <c r="G4832" s="17"/>
      <c r="H4832" s="18"/>
      <c r="I4832" s="26"/>
      <c r="J4832" s="19"/>
      <c r="K4832" s="18"/>
      <c r="L4832" s="18"/>
      <c r="M4832" s="18"/>
      <c r="N4832" s="18"/>
      <c r="S4832" s="18"/>
    </row>
    <row r="4833" spans="5:19" x14ac:dyDescent="0.25">
      <c r="E4833" s="16"/>
      <c r="F4833" s="16"/>
      <c r="G4833" s="17"/>
      <c r="H4833" s="18"/>
      <c r="I4833" s="26"/>
      <c r="J4833" s="19"/>
      <c r="K4833" s="18"/>
      <c r="L4833" s="18"/>
      <c r="M4833" s="18"/>
      <c r="N4833" s="18"/>
      <c r="S4833" s="18"/>
    </row>
    <row r="4834" spans="5:19" x14ac:dyDescent="0.25">
      <c r="E4834" s="16"/>
      <c r="F4834" s="16"/>
      <c r="G4834" s="17"/>
      <c r="H4834" s="18"/>
      <c r="I4834" s="26"/>
      <c r="J4834" s="19"/>
      <c r="K4834" s="18"/>
      <c r="L4834" s="18"/>
      <c r="M4834" s="18"/>
      <c r="N4834" s="18"/>
      <c r="S4834" s="18"/>
    </row>
    <row r="4835" spans="5:19" x14ac:dyDescent="0.25">
      <c r="E4835" s="16"/>
      <c r="F4835" s="16"/>
      <c r="G4835" s="17"/>
      <c r="H4835" s="18"/>
      <c r="I4835" s="26"/>
      <c r="J4835" s="19"/>
      <c r="K4835" s="18"/>
      <c r="L4835" s="18"/>
      <c r="M4835" s="18"/>
      <c r="N4835" s="18"/>
      <c r="S4835" s="18"/>
    </row>
    <row r="4836" spans="5:19" x14ac:dyDescent="0.25">
      <c r="E4836" s="16"/>
      <c r="F4836" s="16"/>
      <c r="G4836" s="17"/>
      <c r="H4836" s="18"/>
      <c r="I4836" s="26"/>
      <c r="J4836" s="19"/>
      <c r="K4836" s="18"/>
      <c r="L4836" s="18"/>
      <c r="M4836" s="18"/>
      <c r="N4836" s="18"/>
      <c r="S4836" s="18"/>
    </row>
    <row r="4837" spans="5:19" x14ac:dyDescent="0.25">
      <c r="E4837" s="16"/>
      <c r="F4837" s="16"/>
      <c r="G4837" s="17"/>
      <c r="H4837" s="18"/>
      <c r="I4837" s="26"/>
      <c r="J4837" s="19"/>
      <c r="K4837" s="18"/>
      <c r="L4837" s="18"/>
      <c r="M4837" s="18"/>
      <c r="N4837" s="18"/>
      <c r="S4837" s="18"/>
    </row>
    <row r="4838" spans="5:19" x14ac:dyDescent="0.25">
      <c r="E4838" s="16"/>
      <c r="F4838" s="16"/>
      <c r="G4838" s="17"/>
      <c r="H4838" s="18"/>
      <c r="I4838" s="26"/>
      <c r="J4838" s="19"/>
      <c r="K4838" s="18"/>
      <c r="L4838" s="18"/>
      <c r="M4838" s="18"/>
      <c r="N4838" s="18"/>
      <c r="S4838" s="18"/>
    </row>
    <row r="4839" spans="5:19" x14ac:dyDescent="0.25">
      <c r="E4839" s="16"/>
      <c r="F4839" s="16"/>
      <c r="G4839" s="17"/>
      <c r="H4839" s="18"/>
      <c r="I4839" s="26"/>
      <c r="J4839" s="19"/>
      <c r="K4839" s="18"/>
      <c r="L4839" s="18"/>
      <c r="M4839" s="18"/>
      <c r="N4839" s="18"/>
      <c r="S4839" s="18"/>
    </row>
    <row r="4840" spans="5:19" x14ac:dyDescent="0.25">
      <c r="E4840" s="16"/>
      <c r="F4840" s="16"/>
      <c r="G4840" s="17"/>
      <c r="H4840" s="18"/>
      <c r="I4840" s="26"/>
      <c r="J4840" s="19"/>
      <c r="K4840" s="18"/>
      <c r="L4840" s="18"/>
      <c r="M4840" s="18"/>
      <c r="N4840" s="18"/>
      <c r="S4840" s="18"/>
    </row>
    <row r="4841" spans="5:19" x14ac:dyDescent="0.25">
      <c r="E4841" s="16"/>
      <c r="F4841" s="16"/>
      <c r="G4841" s="17"/>
      <c r="H4841" s="18"/>
      <c r="I4841" s="26"/>
      <c r="J4841" s="19"/>
      <c r="K4841" s="18"/>
      <c r="L4841" s="18"/>
      <c r="M4841" s="18"/>
      <c r="N4841" s="18"/>
      <c r="S4841" s="18"/>
    </row>
    <row r="4842" spans="5:19" x14ac:dyDescent="0.25">
      <c r="E4842" s="16"/>
      <c r="F4842" s="16"/>
      <c r="G4842" s="17"/>
      <c r="H4842" s="18"/>
      <c r="I4842" s="26"/>
      <c r="J4842" s="19"/>
      <c r="K4842" s="18"/>
      <c r="L4842" s="18"/>
      <c r="M4842" s="18"/>
      <c r="N4842" s="18"/>
      <c r="S4842" s="18"/>
    </row>
    <row r="4843" spans="5:19" x14ac:dyDescent="0.25">
      <c r="E4843" s="16"/>
      <c r="F4843" s="16"/>
      <c r="G4843" s="17"/>
      <c r="H4843" s="18"/>
      <c r="I4843" s="26"/>
      <c r="J4843" s="19"/>
      <c r="K4843" s="18"/>
      <c r="L4843" s="18"/>
      <c r="M4843" s="18"/>
      <c r="N4843" s="18"/>
      <c r="S4843" s="18"/>
    </row>
    <row r="4844" spans="5:19" x14ac:dyDescent="0.25">
      <c r="E4844" s="16"/>
      <c r="F4844" s="16"/>
      <c r="G4844" s="17"/>
      <c r="H4844" s="18"/>
      <c r="I4844" s="26"/>
      <c r="J4844" s="19"/>
      <c r="K4844" s="18"/>
      <c r="L4844" s="18"/>
      <c r="M4844" s="18"/>
      <c r="N4844" s="18"/>
      <c r="S4844" s="18"/>
    </row>
    <row r="4845" spans="5:19" x14ac:dyDescent="0.25">
      <c r="E4845" s="16"/>
      <c r="F4845" s="16"/>
      <c r="G4845" s="17"/>
      <c r="H4845" s="18"/>
      <c r="I4845" s="26"/>
      <c r="J4845" s="19"/>
      <c r="K4845" s="18"/>
      <c r="L4845" s="18"/>
      <c r="M4845" s="18"/>
      <c r="N4845" s="18"/>
      <c r="S4845" s="18"/>
    </row>
    <row r="4846" spans="5:19" x14ac:dyDescent="0.25">
      <c r="E4846" s="16"/>
      <c r="F4846" s="16"/>
      <c r="G4846" s="17"/>
      <c r="H4846" s="18"/>
      <c r="I4846" s="26"/>
      <c r="J4846" s="19"/>
      <c r="K4846" s="18"/>
      <c r="L4846" s="18"/>
      <c r="M4846" s="18"/>
      <c r="N4846" s="18"/>
      <c r="S4846" s="18"/>
    </row>
    <row r="4847" spans="5:19" x14ac:dyDescent="0.25">
      <c r="E4847" s="16"/>
      <c r="F4847" s="16"/>
      <c r="G4847" s="17"/>
      <c r="H4847" s="18"/>
      <c r="I4847" s="26"/>
      <c r="J4847" s="19"/>
      <c r="K4847" s="18"/>
      <c r="L4847" s="18"/>
      <c r="M4847" s="18"/>
      <c r="N4847" s="18"/>
      <c r="S4847" s="18"/>
    </row>
    <row r="4848" spans="5:19" x14ac:dyDescent="0.25">
      <c r="E4848" s="16"/>
      <c r="F4848" s="16"/>
      <c r="G4848" s="17"/>
      <c r="H4848" s="18"/>
      <c r="I4848" s="26"/>
      <c r="J4848" s="19"/>
      <c r="K4848" s="18"/>
      <c r="L4848" s="18"/>
      <c r="M4848" s="18"/>
      <c r="N4848" s="18"/>
      <c r="S4848" s="18"/>
    </row>
    <row r="4849" spans="5:19" x14ac:dyDescent="0.25">
      <c r="E4849" s="16"/>
      <c r="F4849" s="16"/>
      <c r="G4849" s="17"/>
      <c r="H4849" s="18"/>
      <c r="I4849" s="26"/>
      <c r="J4849" s="19"/>
      <c r="K4849" s="18"/>
      <c r="L4849" s="18"/>
      <c r="M4849" s="18"/>
      <c r="N4849" s="18"/>
      <c r="S4849" s="18"/>
    </row>
    <row r="4850" spans="5:19" x14ac:dyDescent="0.25">
      <c r="E4850" s="16"/>
      <c r="F4850" s="16"/>
      <c r="G4850" s="17"/>
      <c r="H4850" s="18"/>
      <c r="I4850" s="26"/>
      <c r="J4850" s="19"/>
      <c r="K4850" s="18"/>
      <c r="L4850" s="18"/>
      <c r="M4850" s="18"/>
      <c r="N4850" s="18"/>
      <c r="S4850" s="18"/>
    </row>
    <row r="4851" spans="5:19" x14ac:dyDescent="0.25">
      <c r="E4851" s="16"/>
      <c r="F4851" s="16"/>
      <c r="G4851" s="17"/>
      <c r="H4851" s="18"/>
      <c r="I4851" s="26"/>
      <c r="J4851" s="19"/>
      <c r="K4851" s="18"/>
      <c r="L4851" s="18"/>
      <c r="M4851" s="18"/>
      <c r="N4851" s="18"/>
      <c r="S4851" s="18"/>
    </row>
    <row r="4852" spans="5:19" x14ac:dyDescent="0.25">
      <c r="E4852" s="16"/>
      <c r="F4852" s="16"/>
      <c r="G4852" s="17"/>
      <c r="H4852" s="18"/>
      <c r="I4852" s="26"/>
      <c r="J4852" s="19"/>
      <c r="K4852" s="18"/>
      <c r="L4852" s="18"/>
      <c r="M4852" s="18"/>
      <c r="N4852" s="18"/>
      <c r="S4852" s="18"/>
    </row>
    <row r="4853" spans="5:19" x14ac:dyDescent="0.25">
      <c r="E4853" s="16"/>
      <c r="F4853" s="16"/>
      <c r="G4853" s="17"/>
      <c r="H4853" s="18"/>
      <c r="I4853" s="26"/>
      <c r="J4853" s="19"/>
      <c r="K4853" s="18"/>
      <c r="L4853" s="18"/>
      <c r="M4853" s="18"/>
      <c r="N4853" s="18"/>
      <c r="S4853" s="18"/>
    </row>
    <row r="4854" spans="5:19" x14ac:dyDescent="0.25">
      <c r="E4854" s="16"/>
      <c r="F4854" s="16"/>
      <c r="G4854" s="17"/>
      <c r="H4854" s="18"/>
      <c r="I4854" s="26"/>
      <c r="J4854" s="19"/>
      <c r="K4854" s="18"/>
      <c r="L4854" s="18"/>
      <c r="M4854" s="18"/>
      <c r="N4854" s="18"/>
      <c r="S4854" s="18"/>
    </row>
    <row r="4855" spans="5:19" x14ac:dyDescent="0.25">
      <c r="E4855" s="16"/>
      <c r="F4855" s="16"/>
      <c r="G4855" s="17"/>
      <c r="H4855" s="18"/>
      <c r="I4855" s="26"/>
      <c r="J4855" s="19"/>
      <c r="K4855" s="18"/>
      <c r="L4855" s="18"/>
      <c r="M4855" s="18"/>
      <c r="N4855" s="18"/>
      <c r="S4855" s="18"/>
    </row>
    <row r="4856" spans="5:19" x14ac:dyDescent="0.25">
      <c r="E4856" s="16"/>
      <c r="F4856" s="16"/>
      <c r="G4856" s="17"/>
      <c r="H4856" s="18"/>
      <c r="I4856" s="26"/>
      <c r="J4856" s="19"/>
      <c r="K4856" s="18"/>
      <c r="L4856" s="18"/>
      <c r="M4856" s="18"/>
      <c r="N4856" s="18"/>
      <c r="S4856" s="18"/>
    </row>
    <row r="4857" spans="5:19" x14ac:dyDescent="0.25">
      <c r="E4857" s="16"/>
      <c r="F4857" s="16"/>
      <c r="G4857" s="17"/>
      <c r="H4857" s="18"/>
      <c r="I4857" s="26"/>
      <c r="J4857" s="19"/>
      <c r="K4857" s="18"/>
      <c r="L4857" s="18"/>
      <c r="M4857" s="18"/>
      <c r="N4857" s="18"/>
      <c r="S4857" s="18"/>
    </row>
    <row r="4858" spans="5:19" x14ac:dyDescent="0.25">
      <c r="E4858" s="16"/>
      <c r="F4858" s="16"/>
      <c r="G4858" s="17"/>
      <c r="H4858" s="18"/>
      <c r="I4858" s="26"/>
      <c r="J4858" s="19"/>
      <c r="K4858" s="18"/>
      <c r="L4858" s="18"/>
      <c r="M4858" s="18"/>
      <c r="N4858" s="18"/>
      <c r="S4858" s="18"/>
    </row>
    <row r="4859" spans="5:19" x14ac:dyDescent="0.25">
      <c r="E4859" s="16"/>
      <c r="F4859" s="16"/>
      <c r="G4859" s="17"/>
      <c r="H4859" s="18"/>
      <c r="I4859" s="26"/>
      <c r="J4859" s="19"/>
      <c r="K4859" s="18"/>
      <c r="L4859" s="18"/>
      <c r="M4859" s="18"/>
      <c r="N4859" s="18"/>
      <c r="S4859" s="18"/>
    </row>
    <row r="4860" spans="5:19" x14ac:dyDescent="0.25">
      <c r="E4860" s="16"/>
      <c r="F4860" s="16"/>
      <c r="G4860" s="17"/>
      <c r="H4860" s="18"/>
      <c r="I4860" s="26"/>
      <c r="J4860" s="19"/>
      <c r="K4860" s="18"/>
      <c r="L4860" s="18"/>
      <c r="M4860" s="18"/>
      <c r="N4860" s="18"/>
      <c r="S4860" s="18"/>
    </row>
    <row r="4861" spans="5:19" x14ac:dyDescent="0.25">
      <c r="E4861" s="16"/>
      <c r="F4861" s="16"/>
      <c r="G4861" s="17"/>
      <c r="H4861" s="18"/>
      <c r="I4861" s="26"/>
      <c r="J4861" s="19"/>
      <c r="K4861" s="18"/>
      <c r="L4861" s="18"/>
      <c r="M4861" s="18"/>
      <c r="N4861" s="18"/>
      <c r="S4861" s="18"/>
    </row>
    <row r="4862" spans="5:19" x14ac:dyDescent="0.25">
      <c r="E4862" s="16"/>
      <c r="F4862" s="16"/>
      <c r="G4862" s="17"/>
      <c r="H4862" s="18"/>
      <c r="I4862" s="26"/>
      <c r="J4862" s="19"/>
      <c r="K4862" s="18"/>
      <c r="L4862" s="18"/>
      <c r="M4862" s="18"/>
      <c r="N4862" s="18"/>
      <c r="S4862" s="18"/>
    </row>
    <row r="4863" spans="5:19" x14ac:dyDescent="0.25">
      <c r="E4863" s="16"/>
      <c r="F4863" s="16"/>
      <c r="G4863" s="17"/>
      <c r="H4863" s="18"/>
      <c r="I4863" s="26"/>
      <c r="J4863" s="19"/>
      <c r="K4863" s="18"/>
      <c r="L4863" s="18"/>
      <c r="M4863" s="18"/>
      <c r="N4863" s="18"/>
      <c r="S4863" s="18"/>
    </row>
    <row r="4864" spans="5:19" x14ac:dyDescent="0.25">
      <c r="E4864" s="16"/>
      <c r="F4864" s="16"/>
      <c r="G4864" s="17"/>
      <c r="H4864" s="18"/>
      <c r="I4864" s="26"/>
      <c r="J4864" s="19"/>
      <c r="K4864" s="18"/>
      <c r="L4864" s="18"/>
      <c r="M4864" s="18"/>
      <c r="N4864" s="18"/>
      <c r="S4864" s="18"/>
    </row>
    <row r="4865" spans="5:19" x14ac:dyDescent="0.25">
      <c r="E4865" s="16"/>
      <c r="F4865" s="16"/>
      <c r="G4865" s="17"/>
      <c r="H4865" s="18"/>
      <c r="I4865" s="26"/>
      <c r="J4865" s="19"/>
      <c r="K4865" s="18"/>
      <c r="L4865" s="18"/>
      <c r="M4865" s="18"/>
      <c r="N4865" s="18"/>
      <c r="S4865" s="18"/>
    </row>
    <row r="4866" spans="5:19" x14ac:dyDescent="0.25">
      <c r="E4866" s="16"/>
      <c r="F4866" s="16"/>
      <c r="G4866" s="17"/>
      <c r="H4866" s="18"/>
      <c r="I4866" s="26"/>
      <c r="J4866" s="19"/>
      <c r="K4866" s="18"/>
      <c r="L4866" s="18"/>
      <c r="M4866" s="18"/>
      <c r="N4866" s="18"/>
      <c r="S4866" s="18"/>
    </row>
    <row r="4867" spans="5:19" x14ac:dyDescent="0.25">
      <c r="E4867" s="16"/>
      <c r="F4867" s="16"/>
      <c r="G4867" s="17"/>
      <c r="H4867" s="18"/>
      <c r="I4867" s="26"/>
      <c r="J4867" s="19"/>
      <c r="K4867" s="18"/>
      <c r="L4867" s="18"/>
      <c r="M4867" s="18"/>
      <c r="N4867" s="18"/>
      <c r="S4867" s="18"/>
    </row>
    <row r="4868" spans="5:19" x14ac:dyDescent="0.25">
      <c r="E4868" s="16"/>
      <c r="F4868" s="16"/>
      <c r="G4868" s="17"/>
      <c r="H4868" s="18"/>
      <c r="I4868" s="26"/>
      <c r="J4868" s="19"/>
      <c r="K4868" s="18"/>
      <c r="L4868" s="18"/>
      <c r="M4868" s="18"/>
      <c r="N4868" s="18"/>
      <c r="S4868" s="18"/>
    </row>
    <row r="4869" spans="5:19" x14ac:dyDescent="0.25">
      <c r="E4869" s="16"/>
      <c r="F4869" s="16"/>
      <c r="G4869" s="17"/>
      <c r="H4869" s="18"/>
      <c r="I4869" s="26"/>
      <c r="J4869" s="19"/>
      <c r="K4869" s="18"/>
      <c r="L4869" s="18"/>
      <c r="M4869" s="18"/>
      <c r="N4869" s="18"/>
      <c r="S4869" s="18"/>
    </row>
    <row r="4870" spans="5:19" x14ac:dyDescent="0.25">
      <c r="E4870" s="16"/>
      <c r="F4870" s="16"/>
      <c r="G4870" s="17"/>
      <c r="H4870" s="18"/>
      <c r="I4870" s="26"/>
      <c r="J4870" s="19"/>
      <c r="K4870" s="18"/>
      <c r="L4870" s="18"/>
      <c r="M4870" s="18"/>
      <c r="N4870" s="18"/>
      <c r="S4870" s="18"/>
    </row>
    <row r="4871" spans="5:19" x14ac:dyDescent="0.25">
      <c r="E4871" s="16"/>
      <c r="F4871" s="16"/>
      <c r="G4871" s="17"/>
      <c r="H4871" s="18"/>
      <c r="I4871" s="26"/>
      <c r="J4871" s="19"/>
      <c r="K4871" s="18"/>
      <c r="L4871" s="18"/>
      <c r="M4871" s="18"/>
      <c r="N4871" s="18"/>
      <c r="S4871" s="18"/>
    </row>
    <row r="4872" spans="5:19" x14ac:dyDescent="0.25">
      <c r="E4872" s="16"/>
      <c r="F4872" s="16"/>
      <c r="G4872" s="17"/>
      <c r="H4872" s="18"/>
      <c r="I4872" s="26"/>
      <c r="J4872" s="19"/>
      <c r="K4872" s="18"/>
      <c r="L4872" s="18"/>
      <c r="M4872" s="18"/>
      <c r="N4872" s="18"/>
      <c r="S4872" s="18"/>
    </row>
    <row r="4873" spans="5:19" x14ac:dyDescent="0.25">
      <c r="E4873" s="16"/>
      <c r="F4873" s="16"/>
      <c r="G4873" s="17"/>
      <c r="H4873" s="18"/>
      <c r="I4873" s="26"/>
      <c r="J4873" s="19"/>
      <c r="K4873" s="18"/>
      <c r="L4873" s="18"/>
      <c r="M4873" s="18"/>
      <c r="N4873" s="18"/>
      <c r="S4873" s="18"/>
    </row>
    <row r="4874" spans="5:19" x14ac:dyDescent="0.25">
      <c r="E4874" s="16"/>
      <c r="F4874" s="16"/>
      <c r="G4874" s="17"/>
      <c r="H4874" s="18"/>
      <c r="I4874" s="26"/>
      <c r="J4874" s="19"/>
      <c r="K4874" s="18"/>
      <c r="L4874" s="18"/>
      <c r="M4874" s="18"/>
      <c r="N4874" s="18"/>
      <c r="S4874" s="18"/>
    </row>
    <row r="4875" spans="5:19" x14ac:dyDescent="0.25">
      <c r="E4875" s="16"/>
      <c r="F4875" s="16"/>
      <c r="G4875" s="17"/>
      <c r="H4875" s="18"/>
      <c r="I4875" s="26"/>
      <c r="J4875" s="19"/>
      <c r="K4875" s="18"/>
      <c r="L4875" s="18"/>
      <c r="M4875" s="18"/>
      <c r="N4875" s="18"/>
      <c r="S4875" s="18"/>
    </row>
    <row r="4876" spans="5:19" x14ac:dyDescent="0.25">
      <c r="E4876" s="16"/>
      <c r="F4876" s="16"/>
      <c r="G4876" s="17"/>
      <c r="H4876" s="18"/>
      <c r="I4876" s="26"/>
      <c r="J4876" s="19"/>
      <c r="K4876" s="18"/>
      <c r="L4876" s="18"/>
      <c r="M4876" s="18"/>
      <c r="N4876" s="18"/>
      <c r="S4876" s="18"/>
    </row>
    <row r="4877" spans="5:19" x14ac:dyDescent="0.25">
      <c r="E4877" s="16"/>
      <c r="F4877" s="16"/>
      <c r="G4877" s="17"/>
      <c r="H4877" s="18"/>
      <c r="I4877" s="26"/>
      <c r="J4877" s="19"/>
      <c r="K4877" s="18"/>
      <c r="L4877" s="18"/>
      <c r="M4877" s="18"/>
      <c r="N4877" s="18"/>
      <c r="S4877" s="18"/>
    </row>
    <row r="4878" spans="5:19" x14ac:dyDescent="0.25">
      <c r="E4878" s="16"/>
      <c r="F4878" s="16"/>
      <c r="G4878" s="17"/>
      <c r="H4878" s="18"/>
      <c r="I4878" s="26"/>
      <c r="J4878" s="19"/>
      <c r="K4878" s="18"/>
      <c r="L4878" s="18"/>
      <c r="M4878" s="18"/>
      <c r="N4878" s="18"/>
      <c r="S4878" s="18"/>
    </row>
    <row r="4879" spans="5:19" x14ac:dyDescent="0.25">
      <c r="E4879" s="16"/>
      <c r="F4879" s="16"/>
      <c r="G4879" s="17"/>
      <c r="H4879" s="18"/>
      <c r="I4879" s="26"/>
      <c r="J4879" s="19"/>
      <c r="K4879" s="18"/>
      <c r="L4879" s="18"/>
      <c r="M4879" s="18"/>
      <c r="N4879" s="18"/>
      <c r="S4879" s="18"/>
    </row>
    <row r="4880" spans="5:19" x14ac:dyDescent="0.25">
      <c r="E4880" s="16"/>
      <c r="F4880" s="16"/>
      <c r="G4880" s="17"/>
      <c r="H4880" s="18"/>
      <c r="I4880" s="26"/>
      <c r="J4880" s="19"/>
      <c r="K4880" s="18"/>
      <c r="L4880" s="18"/>
      <c r="M4880" s="18"/>
      <c r="N4880" s="18"/>
      <c r="Q4880" s="18"/>
      <c r="S4880" s="18"/>
    </row>
    <row r="4881" spans="5:19" x14ac:dyDescent="0.25">
      <c r="E4881" s="16"/>
      <c r="F4881" s="16"/>
      <c r="G4881" s="17"/>
      <c r="H4881" s="18"/>
      <c r="I4881" s="26"/>
      <c r="J4881" s="19"/>
      <c r="K4881" s="18"/>
      <c r="L4881" s="18"/>
      <c r="M4881" s="18"/>
      <c r="N4881" s="18"/>
      <c r="S4881" s="18"/>
    </row>
    <row r="4882" spans="5:19" x14ac:dyDescent="0.25">
      <c r="E4882" s="16"/>
      <c r="F4882" s="16"/>
      <c r="G4882" s="17"/>
      <c r="H4882" s="18"/>
      <c r="I4882" s="26"/>
      <c r="J4882" s="19"/>
      <c r="K4882" s="18"/>
      <c r="L4882" s="18"/>
      <c r="M4882" s="18"/>
      <c r="N4882" s="18"/>
      <c r="S4882" s="18"/>
    </row>
    <row r="4883" spans="5:19" x14ac:dyDescent="0.25">
      <c r="E4883" s="16"/>
      <c r="F4883" s="16"/>
      <c r="G4883" s="17"/>
      <c r="H4883" s="18"/>
      <c r="I4883" s="26"/>
      <c r="J4883" s="19"/>
      <c r="K4883" s="18"/>
      <c r="L4883" s="18"/>
      <c r="M4883" s="18"/>
      <c r="N4883" s="18"/>
      <c r="S4883" s="18"/>
    </row>
    <row r="4884" spans="5:19" x14ac:dyDescent="0.25">
      <c r="E4884" s="16"/>
      <c r="F4884" s="16"/>
      <c r="G4884" s="17"/>
      <c r="H4884" s="18"/>
      <c r="I4884" s="26"/>
      <c r="J4884" s="19"/>
      <c r="K4884" s="18"/>
      <c r="L4884" s="18"/>
      <c r="M4884" s="18"/>
      <c r="N4884" s="18"/>
      <c r="S4884" s="18"/>
    </row>
    <row r="4885" spans="5:19" x14ac:dyDescent="0.25">
      <c r="E4885" s="16"/>
      <c r="F4885" s="16"/>
      <c r="G4885" s="17"/>
      <c r="H4885" s="18"/>
      <c r="I4885" s="26"/>
      <c r="J4885" s="19"/>
      <c r="K4885" s="18"/>
      <c r="L4885" s="18"/>
      <c r="M4885" s="18"/>
      <c r="N4885" s="18"/>
      <c r="S4885" s="18"/>
    </row>
    <row r="4886" spans="5:19" x14ac:dyDescent="0.25">
      <c r="E4886" s="16"/>
      <c r="F4886" s="16"/>
      <c r="G4886" s="17"/>
      <c r="H4886" s="18"/>
      <c r="I4886" s="26"/>
      <c r="J4886" s="19"/>
      <c r="K4886" s="18"/>
      <c r="L4886" s="18"/>
      <c r="M4886" s="18"/>
      <c r="N4886" s="18"/>
      <c r="S4886" s="18"/>
    </row>
    <row r="4887" spans="5:19" x14ac:dyDescent="0.25">
      <c r="E4887" s="16"/>
      <c r="F4887" s="16"/>
      <c r="G4887" s="17"/>
      <c r="H4887" s="18"/>
      <c r="I4887" s="26"/>
      <c r="J4887" s="19"/>
      <c r="K4887" s="18"/>
      <c r="L4887" s="18"/>
      <c r="M4887" s="18"/>
      <c r="N4887" s="18"/>
      <c r="S4887" s="18"/>
    </row>
    <row r="4888" spans="5:19" x14ac:dyDescent="0.25">
      <c r="E4888" s="16"/>
      <c r="F4888" s="16"/>
      <c r="G4888" s="17"/>
      <c r="H4888" s="18"/>
      <c r="I4888" s="26"/>
      <c r="J4888" s="19"/>
      <c r="K4888" s="18"/>
      <c r="L4888" s="18"/>
      <c r="M4888" s="18"/>
      <c r="N4888" s="18"/>
      <c r="S4888" s="18"/>
    </row>
    <row r="4889" spans="5:19" x14ac:dyDescent="0.25">
      <c r="E4889" s="16"/>
      <c r="F4889" s="16"/>
      <c r="G4889" s="17"/>
      <c r="H4889" s="18"/>
      <c r="I4889" s="26"/>
      <c r="J4889" s="19"/>
      <c r="K4889" s="18"/>
      <c r="L4889" s="18"/>
      <c r="M4889" s="18"/>
      <c r="N4889" s="18"/>
      <c r="S4889" s="18"/>
    </row>
    <row r="4890" spans="5:19" x14ac:dyDescent="0.25">
      <c r="E4890" s="16"/>
      <c r="F4890" s="16"/>
      <c r="G4890" s="17"/>
      <c r="H4890" s="18"/>
      <c r="I4890" s="26"/>
      <c r="J4890" s="19"/>
      <c r="K4890" s="18"/>
      <c r="L4890" s="18"/>
      <c r="M4890" s="18"/>
      <c r="N4890" s="18"/>
      <c r="S4890" s="18"/>
    </row>
    <row r="4891" spans="5:19" x14ac:dyDescent="0.25">
      <c r="E4891" s="16"/>
      <c r="F4891" s="16"/>
      <c r="G4891" s="17"/>
      <c r="H4891" s="18"/>
      <c r="I4891" s="26"/>
      <c r="J4891" s="19"/>
      <c r="K4891" s="18"/>
      <c r="L4891" s="18"/>
      <c r="M4891" s="18"/>
      <c r="N4891" s="18"/>
      <c r="S4891" s="18"/>
    </row>
    <row r="4892" spans="5:19" x14ac:dyDescent="0.25">
      <c r="E4892" s="16"/>
      <c r="F4892" s="16"/>
      <c r="G4892" s="17"/>
      <c r="H4892" s="18"/>
      <c r="I4892" s="26"/>
      <c r="J4892" s="19"/>
      <c r="K4892" s="18"/>
      <c r="L4892" s="18"/>
      <c r="M4892" s="18"/>
      <c r="N4892" s="18"/>
      <c r="S4892" s="18"/>
    </row>
    <row r="4893" spans="5:19" x14ac:dyDescent="0.25">
      <c r="E4893" s="16"/>
      <c r="F4893" s="16"/>
      <c r="G4893" s="17"/>
      <c r="H4893" s="18"/>
      <c r="I4893" s="26"/>
      <c r="J4893" s="19"/>
      <c r="K4893" s="18"/>
      <c r="L4893" s="18"/>
      <c r="M4893" s="18"/>
      <c r="N4893" s="18"/>
      <c r="S4893" s="18"/>
    </row>
    <row r="4894" spans="5:19" x14ac:dyDescent="0.25">
      <c r="E4894" s="16"/>
      <c r="F4894" s="16"/>
      <c r="G4894" s="17"/>
      <c r="H4894" s="18"/>
      <c r="I4894" s="26"/>
      <c r="J4894" s="19"/>
      <c r="K4894" s="18"/>
      <c r="L4894" s="18"/>
      <c r="M4894" s="18"/>
      <c r="N4894" s="18"/>
      <c r="S4894" s="18"/>
    </row>
    <row r="4895" spans="5:19" x14ac:dyDescent="0.25">
      <c r="E4895" s="16"/>
      <c r="F4895" s="16"/>
      <c r="G4895" s="17"/>
      <c r="H4895" s="18"/>
      <c r="I4895" s="26"/>
      <c r="J4895" s="19"/>
      <c r="K4895" s="18"/>
      <c r="L4895" s="18"/>
      <c r="M4895" s="18"/>
      <c r="N4895" s="18"/>
      <c r="S4895" s="18"/>
    </row>
    <row r="4896" spans="5:19" x14ac:dyDescent="0.25">
      <c r="E4896" s="16"/>
      <c r="F4896" s="16"/>
      <c r="G4896" s="17"/>
      <c r="H4896" s="18"/>
      <c r="I4896" s="26"/>
      <c r="J4896" s="19"/>
      <c r="K4896" s="18"/>
      <c r="L4896" s="18"/>
      <c r="M4896" s="18"/>
      <c r="N4896" s="18"/>
      <c r="P4896" s="18"/>
      <c r="Q4896" s="18"/>
      <c r="R4896" s="18"/>
      <c r="S4896" s="18"/>
    </row>
    <row r="4897" spans="5:19" x14ac:dyDescent="0.25">
      <c r="E4897" s="16"/>
      <c r="F4897" s="16"/>
      <c r="G4897" s="17"/>
      <c r="H4897" s="18"/>
      <c r="I4897" s="26"/>
      <c r="J4897" s="19"/>
      <c r="K4897" s="18"/>
      <c r="L4897" s="18"/>
      <c r="M4897" s="18"/>
      <c r="N4897" s="18"/>
      <c r="S4897" s="18"/>
    </row>
    <row r="4898" spans="5:19" x14ac:dyDescent="0.25">
      <c r="E4898" s="16"/>
      <c r="F4898" s="16"/>
      <c r="G4898" s="17"/>
      <c r="H4898" s="18"/>
      <c r="I4898" s="26"/>
      <c r="J4898" s="19"/>
      <c r="K4898" s="18"/>
      <c r="L4898" s="18"/>
      <c r="M4898" s="18"/>
      <c r="N4898" s="18"/>
      <c r="S4898" s="18"/>
    </row>
    <row r="4899" spans="5:19" x14ac:dyDescent="0.25">
      <c r="E4899" s="16"/>
      <c r="F4899" s="16"/>
      <c r="G4899" s="17"/>
      <c r="H4899" s="18"/>
      <c r="I4899" s="26"/>
      <c r="J4899" s="19"/>
      <c r="K4899" s="18"/>
      <c r="L4899" s="18"/>
      <c r="M4899" s="18"/>
      <c r="N4899" s="18"/>
      <c r="S4899" s="18"/>
    </row>
    <row r="4900" spans="5:19" x14ac:dyDescent="0.25">
      <c r="E4900" s="16"/>
      <c r="F4900" s="16"/>
      <c r="G4900" s="17"/>
      <c r="H4900" s="18"/>
      <c r="I4900" s="26"/>
      <c r="J4900" s="19"/>
      <c r="K4900" s="18"/>
      <c r="L4900" s="18"/>
      <c r="M4900" s="18"/>
      <c r="N4900" s="18"/>
      <c r="S4900" s="18"/>
    </row>
    <row r="4901" spans="5:19" x14ac:dyDescent="0.25">
      <c r="E4901" s="16"/>
      <c r="F4901" s="16"/>
      <c r="G4901" s="17"/>
      <c r="H4901" s="18"/>
      <c r="I4901" s="26"/>
      <c r="J4901" s="19"/>
      <c r="K4901" s="18"/>
      <c r="L4901" s="18"/>
      <c r="M4901" s="18"/>
      <c r="N4901" s="18"/>
      <c r="S4901" s="18"/>
    </row>
    <row r="4902" spans="5:19" x14ac:dyDescent="0.25">
      <c r="E4902" s="16"/>
      <c r="F4902" s="16"/>
      <c r="G4902" s="17"/>
      <c r="H4902" s="18"/>
      <c r="I4902" s="26"/>
      <c r="J4902" s="19"/>
      <c r="K4902" s="18"/>
      <c r="L4902" s="18"/>
      <c r="M4902" s="18"/>
      <c r="N4902" s="18"/>
      <c r="S4902" s="18"/>
    </row>
    <row r="4903" spans="5:19" x14ac:dyDescent="0.25">
      <c r="E4903" s="16"/>
      <c r="F4903" s="16"/>
      <c r="G4903" s="17"/>
      <c r="H4903" s="18"/>
      <c r="I4903" s="26"/>
      <c r="J4903" s="19"/>
      <c r="K4903" s="18"/>
      <c r="L4903" s="18"/>
      <c r="M4903" s="18"/>
      <c r="N4903" s="18"/>
      <c r="S4903" s="18"/>
    </row>
    <row r="4904" spans="5:19" x14ac:dyDescent="0.25">
      <c r="E4904" s="16"/>
      <c r="F4904" s="16"/>
      <c r="G4904" s="17"/>
      <c r="H4904" s="18"/>
      <c r="I4904" s="26"/>
      <c r="J4904" s="19"/>
      <c r="K4904" s="18"/>
      <c r="L4904" s="18"/>
      <c r="M4904" s="18"/>
      <c r="N4904" s="18"/>
      <c r="S4904" s="18"/>
    </row>
    <row r="4905" spans="5:19" x14ac:dyDescent="0.25">
      <c r="E4905" s="16"/>
      <c r="F4905" s="16"/>
      <c r="G4905" s="17"/>
      <c r="H4905" s="18"/>
      <c r="I4905" s="26"/>
      <c r="J4905" s="19"/>
      <c r="K4905" s="18"/>
      <c r="L4905" s="18"/>
      <c r="M4905" s="18"/>
      <c r="N4905" s="18"/>
      <c r="S4905" s="18"/>
    </row>
    <row r="4906" spans="5:19" x14ac:dyDescent="0.25">
      <c r="E4906" s="16"/>
      <c r="F4906" s="16"/>
      <c r="G4906" s="17"/>
      <c r="H4906" s="18"/>
      <c r="I4906" s="26"/>
      <c r="J4906" s="19"/>
      <c r="K4906" s="18"/>
      <c r="L4906" s="18"/>
      <c r="M4906" s="18"/>
      <c r="N4906" s="18"/>
      <c r="S4906" s="18"/>
    </row>
    <row r="4907" spans="5:19" x14ac:dyDescent="0.25">
      <c r="E4907" s="16"/>
      <c r="F4907" s="16"/>
      <c r="G4907" s="17"/>
      <c r="H4907" s="18"/>
      <c r="I4907" s="26"/>
      <c r="J4907" s="19"/>
      <c r="K4907" s="18"/>
      <c r="L4907" s="18"/>
      <c r="M4907" s="18"/>
      <c r="N4907" s="18"/>
      <c r="S4907" s="18"/>
    </row>
    <row r="4908" spans="5:19" x14ac:dyDescent="0.25">
      <c r="E4908" s="16"/>
      <c r="F4908" s="16"/>
      <c r="G4908" s="17"/>
      <c r="H4908" s="18"/>
      <c r="I4908" s="26"/>
      <c r="J4908" s="19"/>
      <c r="K4908" s="18"/>
      <c r="L4908" s="18"/>
      <c r="M4908" s="18"/>
      <c r="N4908" s="18"/>
      <c r="S4908" s="18"/>
    </row>
    <row r="4909" spans="5:19" x14ac:dyDescent="0.25">
      <c r="E4909" s="16"/>
      <c r="F4909" s="16"/>
      <c r="G4909" s="17"/>
      <c r="H4909" s="18"/>
      <c r="I4909" s="26"/>
      <c r="J4909" s="19"/>
      <c r="K4909" s="18"/>
      <c r="L4909" s="18"/>
      <c r="M4909" s="18"/>
      <c r="N4909" s="18"/>
      <c r="S4909" s="18"/>
    </row>
    <row r="4910" spans="5:19" x14ac:dyDescent="0.25">
      <c r="E4910" s="16"/>
      <c r="F4910" s="16"/>
      <c r="G4910" s="17"/>
      <c r="H4910" s="18"/>
      <c r="I4910" s="26"/>
      <c r="J4910" s="19"/>
      <c r="K4910" s="18"/>
      <c r="L4910" s="18"/>
      <c r="M4910" s="18"/>
      <c r="N4910" s="18"/>
      <c r="S4910" s="18"/>
    </row>
    <row r="4911" spans="5:19" x14ac:dyDescent="0.25">
      <c r="E4911" s="16"/>
      <c r="F4911" s="16"/>
      <c r="G4911" s="17"/>
      <c r="H4911" s="18"/>
      <c r="I4911" s="26"/>
      <c r="J4911" s="19"/>
      <c r="K4911" s="18"/>
      <c r="L4911" s="18"/>
      <c r="M4911" s="18"/>
      <c r="N4911" s="18"/>
      <c r="S4911" s="18"/>
    </row>
    <row r="4912" spans="5:19" x14ac:dyDescent="0.25">
      <c r="E4912" s="16"/>
      <c r="F4912" s="16"/>
      <c r="G4912" s="17"/>
      <c r="H4912" s="18"/>
      <c r="I4912" s="26"/>
      <c r="J4912" s="19"/>
      <c r="K4912" s="18"/>
      <c r="L4912" s="18"/>
      <c r="M4912" s="18"/>
      <c r="N4912" s="18"/>
      <c r="S4912" s="18"/>
    </row>
    <row r="4913" spans="5:19" x14ac:dyDescent="0.25">
      <c r="E4913" s="16"/>
      <c r="F4913" s="16"/>
      <c r="G4913" s="17"/>
      <c r="H4913" s="18"/>
      <c r="I4913" s="26"/>
      <c r="J4913" s="19"/>
      <c r="K4913" s="18"/>
      <c r="L4913" s="18"/>
      <c r="M4913" s="18"/>
      <c r="N4913" s="18"/>
      <c r="S4913" s="18"/>
    </row>
    <row r="4914" spans="5:19" x14ac:dyDescent="0.25">
      <c r="E4914" s="16"/>
      <c r="F4914" s="16"/>
      <c r="G4914" s="17"/>
      <c r="H4914" s="18"/>
      <c r="I4914" s="26"/>
      <c r="J4914" s="19"/>
      <c r="K4914" s="18"/>
      <c r="L4914" s="18"/>
      <c r="M4914" s="18"/>
      <c r="N4914" s="18"/>
      <c r="S4914" s="18"/>
    </row>
    <row r="4915" spans="5:19" x14ac:dyDescent="0.25">
      <c r="E4915" s="16"/>
      <c r="F4915" s="16"/>
      <c r="G4915" s="17"/>
      <c r="H4915" s="18"/>
      <c r="I4915" s="26"/>
      <c r="J4915" s="19"/>
      <c r="K4915" s="18"/>
      <c r="L4915" s="18"/>
      <c r="M4915" s="18"/>
      <c r="N4915" s="18"/>
      <c r="S4915" s="18"/>
    </row>
    <row r="4916" spans="5:19" x14ac:dyDescent="0.25">
      <c r="E4916" s="16"/>
      <c r="F4916" s="16"/>
      <c r="G4916" s="17"/>
      <c r="H4916" s="18"/>
      <c r="I4916" s="26"/>
      <c r="J4916" s="19"/>
      <c r="K4916" s="18"/>
      <c r="L4916" s="18"/>
      <c r="M4916" s="18"/>
      <c r="N4916" s="18"/>
      <c r="S4916" s="18"/>
    </row>
    <row r="4917" spans="5:19" x14ac:dyDescent="0.25">
      <c r="E4917" s="16"/>
      <c r="F4917" s="16"/>
      <c r="G4917" s="17"/>
      <c r="H4917" s="18"/>
      <c r="I4917" s="26"/>
      <c r="J4917" s="19"/>
      <c r="K4917" s="18"/>
      <c r="L4917" s="18"/>
      <c r="M4917" s="18"/>
      <c r="N4917" s="18"/>
      <c r="S4917" s="18"/>
    </row>
    <row r="4918" spans="5:19" x14ac:dyDescent="0.25">
      <c r="E4918" s="16"/>
      <c r="F4918" s="16"/>
      <c r="G4918" s="17"/>
      <c r="H4918" s="18"/>
      <c r="I4918" s="26"/>
      <c r="J4918" s="19"/>
      <c r="K4918" s="18"/>
      <c r="L4918" s="18"/>
      <c r="M4918" s="18"/>
      <c r="N4918" s="18"/>
      <c r="S4918" s="18"/>
    </row>
    <row r="4919" spans="5:19" x14ac:dyDescent="0.25">
      <c r="E4919" s="16"/>
      <c r="F4919" s="16"/>
      <c r="G4919" s="17"/>
      <c r="H4919" s="18"/>
      <c r="I4919" s="26"/>
      <c r="J4919" s="19"/>
      <c r="K4919" s="18"/>
      <c r="L4919" s="18"/>
      <c r="M4919" s="18"/>
      <c r="N4919" s="18"/>
      <c r="S4919" s="18"/>
    </row>
    <row r="4920" spans="5:19" x14ac:dyDescent="0.25">
      <c r="E4920" s="16"/>
      <c r="F4920" s="16"/>
      <c r="G4920" s="17"/>
      <c r="H4920" s="18"/>
      <c r="I4920" s="26"/>
      <c r="J4920" s="19"/>
      <c r="K4920" s="18"/>
      <c r="L4920" s="18"/>
      <c r="M4920" s="18"/>
      <c r="N4920" s="18"/>
      <c r="S4920" s="18"/>
    </row>
    <row r="4921" spans="5:19" x14ac:dyDescent="0.25">
      <c r="E4921" s="16"/>
      <c r="F4921" s="16"/>
      <c r="G4921" s="17"/>
      <c r="H4921" s="18"/>
      <c r="I4921" s="26"/>
      <c r="J4921" s="19"/>
      <c r="K4921" s="18"/>
      <c r="L4921" s="18"/>
      <c r="M4921" s="18"/>
      <c r="N4921" s="18"/>
      <c r="S4921" s="18"/>
    </row>
    <row r="4922" spans="5:19" x14ac:dyDescent="0.25">
      <c r="E4922" s="16"/>
      <c r="F4922" s="16"/>
      <c r="G4922" s="17"/>
      <c r="H4922" s="18"/>
      <c r="I4922" s="26"/>
      <c r="J4922" s="19"/>
      <c r="K4922" s="18"/>
      <c r="L4922" s="18"/>
      <c r="M4922" s="18"/>
      <c r="N4922" s="18"/>
      <c r="P4922" s="18"/>
      <c r="R4922" s="18"/>
      <c r="S4922" s="18"/>
    </row>
    <row r="4923" spans="5:19" x14ac:dyDescent="0.25">
      <c r="E4923" s="16"/>
      <c r="F4923" s="16"/>
      <c r="G4923" s="17"/>
      <c r="H4923" s="18"/>
      <c r="I4923" s="26"/>
      <c r="J4923" s="19"/>
      <c r="K4923" s="18"/>
      <c r="L4923" s="18"/>
      <c r="M4923" s="18"/>
      <c r="N4923" s="18"/>
      <c r="S4923" s="18"/>
    </row>
    <row r="4924" spans="5:19" x14ac:dyDescent="0.25">
      <c r="E4924" s="16"/>
      <c r="F4924" s="16"/>
      <c r="G4924" s="17"/>
      <c r="H4924" s="18"/>
      <c r="I4924" s="26"/>
      <c r="J4924" s="19"/>
      <c r="K4924" s="18"/>
      <c r="L4924" s="18"/>
      <c r="M4924" s="18"/>
      <c r="N4924" s="18"/>
      <c r="S4924" s="18"/>
    </row>
    <row r="4925" spans="5:19" x14ac:dyDescent="0.25">
      <c r="E4925" s="16"/>
      <c r="F4925" s="16"/>
      <c r="G4925" s="17"/>
      <c r="H4925" s="18"/>
      <c r="I4925" s="26"/>
      <c r="J4925" s="19"/>
      <c r="K4925" s="18"/>
      <c r="L4925" s="18"/>
      <c r="M4925" s="18"/>
      <c r="N4925" s="18"/>
      <c r="S4925" s="18"/>
    </row>
    <row r="4926" spans="5:19" x14ac:dyDescent="0.25">
      <c r="E4926" s="16"/>
      <c r="F4926" s="16"/>
      <c r="G4926" s="17"/>
      <c r="H4926" s="18"/>
      <c r="I4926" s="26"/>
      <c r="J4926" s="19"/>
      <c r="K4926" s="18"/>
      <c r="L4926" s="18"/>
      <c r="M4926" s="18"/>
      <c r="N4926" s="18"/>
      <c r="S4926" s="18"/>
    </row>
    <row r="4927" spans="5:19" x14ac:dyDescent="0.25">
      <c r="E4927" s="16"/>
      <c r="F4927" s="16"/>
      <c r="G4927" s="17"/>
      <c r="H4927" s="18"/>
      <c r="I4927" s="26"/>
      <c r="J4927" s="19"/>
      <c r="K4927" s="18"/>
      <c r="L4927" s="18"/>
      <c r="M4927" s="18"/>
      <c r="N4927" s="18"/>
      <c r="Q4927" s="18"/>
      <c r="S4927" s="18"/>
    </row>
    <row r="4928" spans="5:19" x14ac:dyDescent="0.25">
      <c r="E4928" s="16"/>
      <c r="F4928" s="16"/>
      <c r="G4928" s="17"/>
      <c r="H4928" s="18"/>
      <c r="I4928" s="26"/>
      <c r="J4928" s="19"/>
      <c r="K4928" s="18"/>
      <c r="L4928" s="18"/>
      <c r="M4928" s="18"/>
      <c r="N4928" s="18"/>
      <c r="S4928" s="18"/>
    </row>
    <row r="4929" spans="5:19" x14ac:dyDescent="0.25">
      <c r="E4929" s="16"/>
      <c r="F4929" s="16"/>
      <c r="G4929" s="17"/>
      <c r="H4929" s="18"/>
      <c r="I4929" s="26"/>
      <c r="J4929" s="19"/>
      <c r="K4929" s="18"/>
      <c r="L4929" s="18"/>
      <c r="M4929" s="18"/>
      <c r="N4929" s="18"/>
      <c r="S4929" s="18"/>
    </row>
    <row r="4930" spans="5:19" x14ac:dyDescent="0.25">
      <c r="E4930" s="16"/>
      <c r="F4930" s="16"/>
      <c r="G4930" s="17"/>
      <c r="H4930" s="18"/>
      <c r="I4930" s="26"/>
      <c r="J4930" s="19"/>
      <c r="K4930" s="18"/>
      <c r="L4930" s="18"/>
      <c r="M4930" s="18"/>
      <c r="N4930" s="18"/>
      <c r="S4930" s="18"/>
    </row>
    <row r="4931" spans="5:19" x14ac:dyDescent="0.25">
      <c r="E4931" s="16"/>
      <c r="F4931" s="16"/>
      <c r="G4931" s="17"/>
      <c r="H4931" s="18"/>
      <c r="I4931" s="26"/>
      <c r="J4931" s="19"/>
      <c r="K4931" s="18"/>
      <c r="L4931" s="18"/>
      <c r="M4931" s="18"/>
      <c r="N4931" s="18"/>
      <c r="S4931" s="18"/>
    </row>
    <row r="4932" spans="5:19" x14ac:dyDescent="0.25">
      <c r="E4932" s="16"/>
      <c r="F4932" s="16"/>
      <c r="G4932" s="17"/>
      <c r="H4932" s="18"/>
      <c r="I4932" s="26"/>
      <c r="J4932" s="19"/>
      <c r="K4932" s="18"/>
      <c r="L4932" s="18"/>
      <c r="M4932" s="18"/>
      <c r="N4932" s="18"/>
      <c r="S4932" s="18"/>
    </row>
    <row r="4933" spans="5:19" x14ac:dyDescent="0.25">
      <c r="E4933" s="16"/>
      <c r="F4933" s="16"/>
      <c r="G4933" s="17"/>
      <c r="H4933" s="18"/>
      <c r="I4933" s="26"/>
      <c r="J4933" s="19"/>
      <c r="K4933" s="18"/>
      <c r="L4933" s="18"/>
      <c r="M4933" s="18"/>
      <c r="N4933" s="18"/>
      <c r="S4933" s="18"/>
    </row>
    <row r="4934" spans="5:19" x14ac:dyDescent="0.25">
      <c r="E4934" s="16"/>
      <c r="F4934" s="16"/>
      <c r="G4934" s="17"/>
      <c r="H4934" s="18"/>
      <c r="I4934" s="26"/>
      <c r="J4934" s="19"/>
      <c r="K4934" s="18"/>
      <c r="L4934" s="18"/>
      <c r="M4934" s="18"/>
      <c r="N4934" s="18"/>
      <c r="Q4934" s="18"/>
      <c r="S4934" s="18"/>
    </row>
    <row r="4935" spans="5:19" x14ac:dyDescent="0.25">
      <c r="E4935" s="16"/>
      <c r="F4935" s="16"/>
      <c r="G4935" s="17"/>
      <c r="H4935" s="18"/>
      <c r="I4935" s="26"/>
      <c r="J4935" s="19"/>
      <c r="K4935" s="18"/>
      <c r="L4935" s="18"/>
      <c r="M4935" s="18"/>
      <c r="N4935" s="18"/>
      <c r="S4935" s="18"/>
    </row>
    <row r="4936" spans="5:19" x14ac:dyDescent="0.25">
      <c r="E4936" s="16"/>
      <c r="F4936" s="16"/>
      <c r="G4936" s="17"/>
      <c r="H4936" s="18"/>
      <c r="I4936" s="26"/>
      <c r="J4936" s="19"/>
      <c r="K4936" s="18"/>
      <c r="L4936" s="18"/>
      <c r="M4936" s="18"/>
      <c r="N4936" s="18"/>
      <c r="S4936" s="18"/>
    </row>
    <row r="4937" spans="5:19" x14ac:dyDescent="0.25">
      <c r="E4937" s="16"/>
      <c r="F4937" s="16"/>
      <c r="G4937" s="17"/>
      <c r="H4937" s="18"/>
      <c r="I4937" s="26"/>
      <c r="J4937" s="19"/>
      <c r="K4937" s="18"/>
      <c r="L4937" s="18"/>
      <c r="M4937" s="18"/>
      <c r="N4937" s="18"/>
      <c r="S4937" s="18"/>
    </row>
    <row r="4938" spans="5:19" x14ac:dyDescent="0.25">
      <c r="E4938" s="16"/>
      <c r="F4938" s="16"/>
      <c r="G4938" s="17"/>
      <c r="H4938" s="18"/>
      <c r="I4938" s="26"/>
      <c r="J4938" s="19"/>
      <c r="K4938" s="18"/>
      <c r="L4938" s="18"/>
      <c r="M4938" s="18"/>
      <c r="N4938" s="18"/>
      <c r="S4938" s="18"/>
    </row>
    <row r="4939" spans="5:19" x14ac:dyDescent="0.25">
      <c r="E4939" s="16"/>
      <c r="F4939" s="16"/>
      <c r="G4939" s="17"/>
      <c r="H4939" s="18"/>
      <c r="I4939" s="26"/>
      <c r="J4939" s="19"/>
      <c r="K4939" s="18"/>
      <c r="L4939" s="18"/>
      <c r="M4939" s="18"/>
      <c r="N4939" s="18"/>
      <c r="S4939" s="18"/>
    </row>
    <row r="4940" spans="5:19" x14ac:dyDescent="0.25">
      <c r="E4940" s="16"/>
      <c r="F4940" s="16"/>
      <c r="G4940" s="17"/>
      <c r="H4940" s="18"/>
      <c r="I4940" s="26"/>
      <c r="J4940" s="19"/>
      <c r="K4940" s="18"/>
      <c r="L4940" s="18"/>
      <c r="M4940" s="18"/>
      <c r="N4940" s="18"/>
      <c r="P4940" s="18"/>
      <c r="R4940" s="18"/>
      <c r="S4940" s="18"/>
    </row>
    <row r="4941" spans="5:19" x14ac:dyDescent="0.25">
      <c r="E4941" s="16"/>
      <c r="F4941" s="16"/>
      <c r="G4941" s="17"/>
      <c r="H4941" s="18"/>
      <c r="I4941" s="26"/>
      <c r="J4941" s="19"/>
      <c r="K4941" s="18"/>
      <c r="L4941" s="18"/>
      <c r="M4941" s="18"/>
      <c r="N4941" s="18"/>
      <c r="P4941" s="18"/>
      <c r="R4941" s="18"/>
      <c r="S4941" s="18"/>
    </row>
    <row r="4942" spans="5:19" x14ac:dyDescent="0.25">
      <c r="E4942" s="16"/>
      <c r="F4942" s="16"/>
      <c r="G4942" s="17"/>
      <c r="H4942" s="18"/>
      <c r="I4942" s="26"/>
      <c r="J4942" s="19"/>
      <c r="K4942" s="18"/>
      <c r="L4942" s="18"/>
      <c r="M4942" s="18"/>
      <c r="N4942" s="18"/>
      <c r="P4942" s="18"/>
      <c r="R4942" s="18"/>
      <c r="S4942" s="18"/>
    </row>
    <row r="4943" spans="5:19" x14ac:dyDescent="0.25">
      <c r="E4943" s="16"/>
      <c r="F4943" s="16"/>
      <c r="G4943" s="17"/>
      <c r="H4943" s="18"/>
      <c r="I4943" s="26"/>
      <c r="J4943" s="19"/>
      <c r="K4943" s="18"/>
      <c r="L4943" s="18"/>
      <c r="M4943" s="18"/>
      <c r="N4943" s="18"/>
      <c r="Q4943" s="18"/>
      <c r="S4943" s="18"/>
    </row>
    <row r="4944" spans="5:19" x14ac:dyDescent="0.25">
      <c r="E4944" s="16"/>
      <c r="F4944" s="16"/>
      <c r="G4944" s="17"/>
      <c r="H4944" s="18"/>
      <c r="I4944" s="26"/>
      <c r="J4944" s="19"/>
      <c r="K4944" s="18"/>
      <c r="L4944" s="18"/>
      <c r="M4944" s="18"/>
      <c r="N4944" s="18"/>
      <c r="S4944" s="18"/>
    </row>
    <row r="4945" spans="5:19" x14ac:dyDescent="0.25">
      <c r="E4945" s="16"/>
      <c r="F4945" s="16"/>
      <c r="G4945" s="17"/>
      <c r="H4945" s="18"/>
      <c r="I4945" s="26"/>
      <c r="J4945" s="19"/>
      <c r="K4945" s="18"/>
      <c r="L4945" s="18"/>
      <c r="M4945" s="18"/>
      <c r="N4945" s="18"/>
      <c r="S4945" s="18"/>
    </row>
    <row r="4946" spans="5:19" x14ac:dyDescent="0.25">
      <c r="E4946" s="16"/>
      <c r="F4946" s="16"/>
      <c r="G4946" s="17"/>
      <c r="H4946" s="18"/>
      <c r="I4946" s="26"/>
      <c r="J4946" s="19"/>
      <c r="K4946" s="18"/>
      <c r="L4946" s="18"/>
      <c r="M4946" s="18"/>
      <c r="N4946" s="18"/>
      <c r="S4946" s="18"/>
    </row>
    <row r="4947" spans="5:19" x14ac:dyDescent="0.25">
      <c r="E4947" s="16"/>
      <c r="F4947" s="16"/>
      <c r="G4947" s="17"/>
      <c r="H4947" s="18"/>
      <c r="I4947" s="26"/>
      <c r="J4947" s="19"/>
      <c r="K4947" s="18"/>
      <c r="L4947" s="18"/>
      <c r="M4947" s="18"/>
      <c r="N4947" s="18"/>
      <c r="S4947" s="18"/>
    </row>
    <row r="4948" spans="5:19" x14ac:dyDescent="0.25">
      <c r="E4948" s="16"/>
      <c r="F4948" s="16"/>
      <c r="G4948" s="17"/>
      <c r="H4948" s="18"/>
      <c r="I4948" s="26"/>
      <c r="J4948" s="19"/>
      <c r="K4948" s="18"/>
      <c r="L4948" s="18"/>
      <c r="M4948" s="18"/>
      <c r="N4948" s="18"/>
      <c r="S4948" s="18"/>
    </row>
    <row r="4949" spans="5:19" x14ac:dyDescent="0.25">
      <c r="E4949" s="16"/>
      <c r="F4949" s="16"/>
      <c r="G4949" s="17"/>
      <c r="H4949" s="18"/>
      <c r="I4949" s="26"/>
      <c r="J4949" s="19"/>
      <c r="K4949" s="18"/>
      <c r="L4949" s="18"/>
      <c r="M4949" s="18"/>
      <c r="N4949" s="18"/>
      <c r="S4949" s="18"/>
    </row>
    <row r="4950" spans="5:19" x14ac:dyDescent="0.25">
      <c r="E4950" s="16"/>
      <c r="F4950" s="16"/>
      <c r="G4950" s="17"/>
      <c r="H4950" s="18"/>
      <c r="I4950" s="26"/>
      <c r="J4950" s="19"/>
      <c r="K4950" s="18"/>
      <c r="L4950" s="18"/>
      <c r="M4950" s="18"/>
      <c r="N4950" s="18"/>
      <c r="S4950" s="18"/>
    </row>
    <row r="4951" spans="5:19" x14ac:dyDescent="0.25">
      <c r="E4951" s="16"/>
      <c r="F4951" s="16"/>
      <c r="G4951" s="17"/>
      <c r="H4951" s="18"/>
      <c r="I4951" s="26"/>
      <c r="J4951" s="19"/>
      <c r="K4951" s="18"/>
      <c r="L4951" s="18"/>
      <c r="M4951" s="18"/>
      <c r="N4951" s="18"/>
      <c r="S4951" s="18"/>
    </row>
    <row r="4952" spans="5:19" x14ac:dyDescent="0.25">
      <c r="E4952" s="16"/>
      <c r="F4952" s="16"/>
      <c r="G4952" s="17"/>
      <c r="H4952" s="18"/>
      <c r="I4952" s="26"/>
      <c r="J4952" s="19"/>
      <c r="K4952" s="18"/>
      <c r="L4952" s="18"/>
      <c r="M4952" s="18"/>
      <c r="N4952" s="18"/>
      <c r="S4952" s="18"/>
    </row>
    <row r="4953" spans="5:19" x14ac:dyDescent="0.25">
      <c r="E4953" s="16"/>
      <c r="F4953" s="16"/>
      <c r="G4953" s="17"/>
      <c r="H4953" s="18"/>
      <c r="I4953" s="26"/>
      <c r="J4953" s="19"/>
      <c r="K4953" s="18"/>
      <c r="L4953" s="18"/>
      <c r="M4953" s="18"/>
      <c r="N4953" s="18"/>
      <c r="S4953" s="18"/>
    </row>
    <row r="4954" spans="5:19" x14ac:dyDescent="0.25">
      <c r="E4954" s="16"/>
      <c r="F4954" s="16"/>
      <c r="G4954" s="17"/>
      <c r="H4954" s="18"/>
      <c r="I4954" s="26"/>
      <c r="J4954" s="19"/>
      <c r="K4954" s="18"/>
      <c r="L4954" s="18"/>
      <c r="M4954" s="18"/>
      <c r="N4954" s="18"/>
      <c r="S4954" s="18"/>
    </row>
    <row r="4955" spans="5:19" x14ac:dyDescent="0.25">
      <c r="E4955" s="16"/>
      <c r="F4955" s="16"/>
      <c r="G4955" s="17"/>
      <c r="H4955" s="18"/>
      <c r="I4955" s="26"/>
      <c r="J4955" s="19"/>
      <c r="K4955" s="18"/>
      <c r="L4955" s="18"/>
      <c r="M4955" s="18"/>
      <c r="N4955" s="18"/>
      <c r="S4955" s="18"/>
    </row>
    <row r="4956" spans="5:19" x14ac:dyDescent="0.25">
      <c r="E4956" s="16"/>
      <c r="F4956" s="16"/>
      <c r="G4956" s="17"/>
      <c r="H4956" s="18"/>
      <c r="I4956" s="26"/>
      <c r="J4956" s="19"/>
      <c r="K4956" s="18"/>
      <c r="L4956" s="18"/>
      <c r="M4956" s="18"/>
      <c r="N4956" s="18"/>
      <c r="S4956" s="18"/>
    </row>
    <row r="4957" spans="5:19" x14ac:dyDescent="0.25">
      <c r="E4957" s="16"/>
      <c r="F4957" s="16"/>
      <c r="G4957" s="17"/>
      <c r="H4957" s="18"/>
      <c r="I4957" s="26"/>
      <c r="J4957" s="19"/>
      <c r="K4957" s="18"/>
      <c r="L4957" s="18"/>
      <c r="M4957" s="18"/>
      <c r="N4957" s="18"/>
      <c r="S4957" s="18"/>
    </row>
    <row r="4958" spans="5:19" x14ac:dyDescent="0.25">
      <c r="E4958" s="16"/>
      <c r="F4958" s="16"/>
      <c r="G4958" s="17"/>
      <c r="H4958" s="18"/>
      <c r="I4958" s="26"/>
      <c r="J4958" s="19"/>
      <c r="K4958" s="18"/>
      <c r="L4958" s="18"/>
      <c r="M4958" s="18"/>
      <c r="N4958" s="18"/>
      <c r="S4958" s="18"/>
    </row>
    <row r="4959" spans="5:19" x14ac:dyDescent="0.25">
      <c r="E4959" s="16"/>
      <c r="F4959" s="16"/>
      <c r="G4959" s="17"/>
      <c r="H4959" s="18"/>
      <c r="I4959" s="26"/>
      <c r="J4959" s="19"/>
      <c r="K4959" s="18"/>
      <c r="L4959" s="18"/>
      <c r="M4959" s="18"/>
      <c r="N4959" s="18"/>
      <c r="S4959" s="18"/>
    </row>
    <row r="4960" spans="5:19" x14ac:dyDescent="0.25">
      <c r="E4960" s="16"/>
      <c r="F4960" s="16"/>
      <c r="G4960" s="17"/>
      <c r="H4960" s="18"/>
      <c r="I4960" s="26"/>
      <c r="J4960" s="19"/>
      <c r="K4960" s="18"/>
      <c r="L4960" s="18"/>
      <c r="M4960" s="18"/>
      <c r="N4960" s="18"/>
      <c r="S4960" s="18"/>
    </row>
    <row r="4961" spans="5:19" x14ac:dyDescent="0.25">
      <c r="E4961" s="16"/>
      <c r="F4961" s="16"/>
      <c r="G4961" s="17"/>
      <c r="H4961" s="18"/>
      <c r="I4961" s="26"/>
      <c r="J4961" s="19"/>
      <c r="K4961" s="18"/>
      <c r="L4961" s="18"/>
      <c r="M4961" s="18"/>
      <c r="N4961" s="18"/>
      <c r="S4961" s="18"/>
    </row>
    <row r="4962" spans="5:19" x14ac:dyDescent="0.25">
      <c r="E4962" s="16"/>
      <c r="F4962" s="16"/>
      <c r="G4962" s="17"/>
      <c r="H4962" s="18"/>
      <c r="I4962" s="26"/>
      <c r="J4962" s="19"/>
      <c r="K4962" s="18"/>
      <c r="L4962" s="18"/>
      <c r="M4962" s="18"/>
      <c r="N4962" s="18"/>
      <c r="S4962" s="18"/>
    </row>
    <row r="4963" spans="5:19" x14ac:dyDescent="0.25">
      <c r="E4963" s="16"/>
      <c r="F4963" s="16"/>
      <c r="G4963" s="17"/>
      <c r="H4963" s="18"/>
      <c r="I4963" s="26"/>
      <c r="J4963" s="19"/>
      <c r="K4963" s="18"/>
      <c r="L4963" s="18"/>
      <c r="M4963" s="18"/>
      <c r="N4963" s="18"/>
      <c r="S4963" s="18"/>
    </row>
    <row r="4964" spans="5:19" x14ac:dyDescent="0.25">
      <c r="E4964" s="16"/>
      <c r="F4964" s="16"/>
      <c r="G4964" s="17"/>
      <c r="H4964" s="18"/>
      <c r="I4964" s="26"/>
      <c r="J4964" s="19"/>
      <c r="K4964" s="18"/>
      <c r="L4964" s="18"/>
      <c r="M4964" s="18"/>
      <c r="N4964" s="18"/>
      <c r="S4964" s="18"/>
    </row>
    <row r="4965" spans="5:19" x14ac:dyDescent="0.25">
      <c r="E4965" s="16"/>
      <c r="F4965" s="16"/>
      <c r="G4965" s="17"/>
      <c r="H4965" s="18"/>
      <c r="I4965" s="26"/>
      <c r="J4965" s="19"/>
      <c r="K4965" s="18"/>
      <c r="L4965" s="18"/>
      <c r="M4965" s="18"/>
      <c r="N4965" s="18"/>
      <c r="S4965" s="18"/>
    </row>
    <row r="4966" spans="5:19" x14ac:dyDescent="0.25">
      <c r="E4966" s="16"/>
      <c r="F4966" s="16"/>
      <c r="G4966" s="17"/>
      <c r="H4966" s="18"/>
      <c r="I4966" s="26"/>
      <c r="J4966" s="19"/>
      <c r="K4966" s="18"/>
      <c r="L4966" s="18"/>
      <c r="M4966" s="18"/>
      <c r="N4966" s="18"/>
      <c r="S4966" s="18"/>
    </row>
    <row r="4967" spans="5:19" x14ac:dyDescent="0.25">
      <c r="E4967" s="16"/>
      <c r="F4967" s="16"/>
      <c r="G4967" s="17"/>
      <c r="H4967" s="18"/>
      <c r="I4967" s="26"/>
      <c r="J4967" s="19"/>
      <c r="K4967" s="18"/>
      <c r="L4967" s="18"/>
      <c r="M4967" s="18"/>
      <c r="N4967" s="18"/>
      <c r="S4967" s="18"/>
    </row>
    <row r="4968" spans="5:19" x14ac:dyDescent="0.25">
      <c r="E4968" s="16"/>
      <c r="F4968" s="16"/>
      <c r="G4968" s="17"/>
      <c r="H4968" s="18"/>
      <c r="I4968" s="26"/>
      <c r="J4968" s="19"/>
      <c r="K4968" s="18"/>
      <c r="L4968" s="18"/>
      <c r="M4968" s="18"/>
      <c r="N4968" s="18"/>
      <c r="S4968" s="18"/>
    </row>
    <row r="4969" spans="5:19" x14ac:dyDescent="0.25">
      <c r="E4969" s="16"/>
      <c r="F4969" s="16"/>
      <c r="G4969" s="17"/>
      <c r="H4969" s="18"/>
      <c r="I4969" s="26"/>
      <c r="J4969" s="19"/>
      <c r="K4969" s="18"/>
      <c r="L4969" s="18"/>
      <c r="M4969" s="18"/>
      <c r="N4969" s="18"/>
      <c r="S4969" s="18"/>
    </row>
    <row r="4970" spans="5:19" x14ac:dyDescent="0.25">
      <c r="E4970" s="16"/>
      <c r="F4970" s="16"/>
      <c r="G4970" s="17"/>
      <c r="H4970" s="18"/>
      <c r="I4970" s="26"/>
      <c r="J4970" s="19"/>
      <c r="K4970" s="18"/>
      <c r="L4970" s="18"/>
      <c r="M4970" s="18"/>
      <c r="N4970" s="18"/>
      <c r="S4970" s="18"/>
    </row>
    <row r="4971" spans="5:19" x14ac:dyDescent="0.25">
      <c r="E4971" s="16"/>
      <c r="F4971" s="16"/>
      <c r="G4971" s="17"/>
      <c r="H4971" s="18"/>
      <c r="I4971" s="26"/>
      <c r="J4971" s="19"/>
      <c r="K4971" s="18"/>
      <c r="L4971" s="18"/>
      <c r="M4971" s="18"/>
      <c r="N4971" s="18"/>
      <c r="S4971" s="18"/>
    </row>
    <row r="4972" spans="5:19" x14ac:dyDescent="0.25">
      <c r="E4972" s="16"/>
      <c r="F4972" s="16"/>
      <c r="G4972" s="17"/>
      <c r="H4972" s="18"/>
      <c r="I4972" s="26"/>
      <c r="J4972" s="19"/>
      <c r="K4972" s="18"/>
      <c r="L4972" s="18"/>
      <c r="M4972" s="18"/>
      <c r="N4972" s="18"/>
      <c r="S4972" s="18"/>
    </row>
    <row r="4973" spans="5:19" x14ac:dyDescent="0.25">
      <c r="E4973" s="16"/>
      <c r="F4973" s="16"/>
      <c r="G4973" s="17"/>
      <c r="H4973" s="18"/>
      <c r="I4973" s="26"/>
      <c r="J4973" s="19"/>
      <c r="K4973" s="18"/>
      <c r="L4973" s="18"/>
      <c r="M4973" s="18"/>
      <c r="N4973" s="18"/>
      <c r="S4973" s="18"/>
    </row>
    <row r="4974" spans="5:19" x14ac:dyDescent="0.25">
      <c r="E4974" s="16"/>
      <c r="F4974" s="16"/>
      <c r="G4974" s="17"/>
      <c r="H4974" s="18"/>
      <c r="I4974" s="26"/>
      <c r="J4974" s="19"/>
      <c r="K4974" s="18"/>
      <c r="L4974" s="18"/>
      <c r="M4974" s="18"/>
      <c r="N4974" s="18"/>
      <c r="S4974" s="18"/>
    </row>
    <row r="4975" spans="5:19" x14ac:dyDescent="0.25">
      <c r="E4975" s="16"/>
      <c r="F4975" s="16"/>
      <c r="G4975" s="17"/>
      <c r="H4975" s="18"/>
      <c r="I4975" s="26"/>
      <c r="J4975" s="19"/>
      <c r="K4975" s="18"/>
      <c r="L4975" s="18"/>
      <c r="M4975" s="18"/>
      <c r="N4975" s="18"/>
      <c r="S4975" s="18"/>
    </row>
    <row r="4976" spans="5:19" x14ac:dyDescent="0.25">
      <c r="E4976" s="16"/>
      <c r="F4976" s="16"/>
      <c r="G4976" s="17"/>
      <c r="H4976" s="18"/>
      <c r="I4976" s="26"/>
      <c r="J4976" s="19"/>
      <c r="K4976" s="18"/>
      <c r="L4976" s="18"/>
      <c r="M4976" s="18"/>
      <c r="N4976" s="18"/>
      <c r="S4976" s="18"/>
    </row>
    <row r="4977" spans="5:19" x14ac:dyDescent="0.25">
      <c r="E4977" s="16"/>
      <c r="F4977" s="16"/>
      <c r="G4977" s="17"/>
      <c r="H4977" s="18"/>
      <c r="I4977" s="26"/>
      <c r="J4977" s="19"/>
      <c r="K4977" s="18"/>
      <c r="L4977" s="18"/>
      <c r="M4977" s="18"/>
      <c r="N4977" s="18"/>
      <c r="S4977" s="18"/>
    </row>
    <row r="4978" spans="5:19" x14ac:dyDescent="0.25">
      <c r="E4978" s="16"/>
      <c r="F4978" s="16"/>
      <c r="G4978" s="17"/>
      <c r="H4978" s="18"/>
      <c r="I4978" s="26"/>
      <c r="J4978" s="19"/>
      <c r="K4978" s="18"/>
      <c r="L4978" s="18"/>
      <c r="M4978" s="18"/>
      <c r="N4978" s="18"/>
      <c r="S4978" s="18"/>
    </row>
    <row r="4979" spans="5:19" x14ac:dyDescent="0.25">
      <c r="E4979" s="16"/>
      <c r="F4979" s="16"/>
      <c r="G4979" s="17"/>
      <c r="H4979" s="18"/>
      <c r="I4979" s="26"/>
      <c r="J4979" s="19"/>
      <c r="K4979" s="18"/>
      <c r="L4979" s="18"/>
      <c r="M4979" s="18"/>
      <c r="N4979" s="18"/>
      <c r="S4979" s="18"/>
    </row>
    <row r="4980" spans="5:19" x14ac:dyDescent="0.25">
      <c r="E4980" s="16"/>
      <c r="F4980" s="16"/>
      <c r="G4980" s="17"/>
      <c r="H4980" s="18"/>
      <c r="I4980" s="26"/>
      <c r="J4980" s="19"/>
      <c r="K4980" s="18"/>
      <c r="L4980" s="18"/>
      <c r="M4980" s="18"/>
      <c r="N4980" s="18"/>
      <c r="S4980" s="18"/>
    </row>
    <row r="4981" spans="5:19" x14ac:dyDescent="0.25">
      <c r="E4981" s="16"/>
      <c r="F4981" s="16"/>
      <c r="G4981" s="17"/>
      <c r="H4981" s="18"/>
      <c r="I4981" s="26"/>
      <c r="J4981" s="19"/>
      <c r="K4981" s="18"/>
      <c r="L4981" s="18"/>
      <c r="M4981" s="18"/>
      <c r="N4981" s="18"/>
      <c r="P4981" s="18"/>
      <c r="R4981" s="18"/>
      <c r="S4981" s="18"/>
    </row>
    <row r="4982" spans="5:19" x14ac:dyDescent="0.25">
      <c r="E4982" s="16"/>
      <c r="F4982" s="16"/>
      <c r="G4982" s="17"/>
      <c r="H4982" s="18"/>
      <c r="I4982" s="26"/>
      <c r="J4982" s="19"/>
      <c r="K4982" s="18"/>
      <c r="L4982" s="18"/>
      <c r="M4982" s="18"/>
      <c r="N4982" s="18"/>
      <c r="P4982" s="18"/>
      <c r="R4982" s="18"/>
      <c r="S4982" s="18"/>
    </row>
    <row r="4983" spans="5:19" x14ac:dyDescent="0.25">
      <c r="E4983" s="16"/>
      <c r="F4983" s="16"/>
      <c r="G4983" s="17"/>
      <c r="H4983" s="18"/>
      <c r="I4983" s="26"/>
      <c r="J4983" s="19"/>
      <c r="K4983" s="18"/>
      <c r="L4983" s="18"/>
      <c r="M4983" s="18"/>
      <c r="N4983" s="18"/>
      <c r="S4983" s="18"/>
    </row>
    <row r="4984" spans="5:19" x14ac:dyDescent="0.25">
      <c r="E4984" s="16"/>
      <c r="F4984" s="16"/>
      <c r="G4984" s="17"/>
      <c r="H4984" s="18"/>
      <c r="I4984" s="26"/>
      <c r="J4984" s="19"/>
      <c r="K4984" s="18"/>
      <c r="L4984" s="18"/>
      <c r="M4984" s="18"/>
      <c r="N4984" s="18"/>
      <c r="S4984" s="18"/>
    </row>
    <row r="4985" spans="5:19" x14ac:dyDescent="0.25">
      <c r="E4985" s="16"/>
      <c r="F4985" s="16"/>
      <c r="G4985" s="17"/>
      <c r="H4985" s="18"/>
      <c r="I4985" s="26"/>
      <c r="J4985" s="19"/>
      <c r="K4985" s="18"/>
      <c r="L4985" s="18"/>
      <c r="M4985" s="18"/>
      <c r="N4985" s="18"/>
      <c r="S4985" s="18"/>
    </row>
    <row r="4986" spans="5:19" x14ac:dyDescent="0.25">
      <c r="E4986" s="16"/>
      <c r="F4986" s="16"/>
      <c r="G4986" s="17"/>
      <c r="H4986" s="18"/>
      <c r="I4986" s="26"/>
      <c r="J4986" s="19"/>
      <c r="K4986" s="18"/>
      <c r="L4986" s="18"/>
      <c r="M4986" s="18"/>
      <c r="N4986" s="18"/>
      <c r="S4986" s="18"/>
    </row>
    <row r="4987" spans="5:19" x14ac:dyDescent="0.25">
      <c r="E4987" s="16"/>
      <c r="F4987" s="16"/>
      <c r="G4987" s="17"/>
      <c r="H4987" s="18"/>
      <c r="I4987" s="26"/>
      <c r="J4987" s="19"/>
      <c r="K4987" s="18"/>
      <c r="L4987" s="18"/>
      <c r="M4987" s="18"/>
      <c r="N4987" s="18"/>
      <c r="S4987" s="18"/>
    </row>
    <row r="4988" spans="5:19" x14ac:dyDescent="0.25">
      <c r="E4988" s="16"/>
      <c r="F4988" s="16"/>
      <c r="G4988" s="17"/>
      <c r="H4988" s="18"/>
      <c r="I4988" s="26"/>
      <c r="J4988" s="19"/>
      <c r="K4988" s="18"/>
      <c r="L4988" s="18"/>
      <c r="M4988" s="18"/>
      <c r="N4988" s="18"/>
      <c r="S4988" s="18"/>
    </row>
    <row r="4989" spans="5:19" x14ac:dyDescent="0.25">
      <c r="E4989" s="16"/>
      <c r="F4989" s="16"/>
      <c r="G4989" s="17"/>
      <c r="H4989" s="18"/>
      <c r="I4989" s="26"/>
      <c r="J4989" s="19"/>
      <c r="K4989" s="18"/>
      <c r="L4989" s="18"/>
      <c r="M4989" s="18"/>
      <c r="N4989" s="18"/>
      <c r="Q4989" s="18"/>
      <c r="S4989" s="18"/>
    </row>
    <row r="4990" spans="5:19" x14ac:dyDescent="0.25">
      <c r="E4990" s="16"/>
      <c r="F4990" s="16"/>
      <c r="G4990" s="17"/>
      <c r="H4990" s="18"/>
      <c r="I4990" s="26"/>
      <c r="J4990" s="19"/>
      <c r="K4990" s="18"/>
      <c r="L4990" s="18"/>
      <c r="M4990" s="18"/>
      <c r="N4990" s="18"/>
      <c r="S4990" s="18"/>
    </row>
  </sheetData>
  <autoFilter ref="A1:Y17369"/>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outlinePr summaryBelow="0" summaryRight="0"/>
    <pageSetUpPr autoPageBreaks="0"/>
  </sheetPr>
  <dimension ref="A1:AE383"/>
  <sheetViews>
    <sheetView showOutlineSymbols="0" workbookViewId="0">
      <pane ySplit="1" topLeftCell="A2" activePane="bottomLeft" state="frozen"/>
      <selection pane="bottomLeft" activeCell="AE20" sqref="AE20"/>
    </sheetView>
  </sheetViews>
  <sheetFormatPr defaultColWidth="6.85546875" defaultRowHeight="12.75" customHeight="1" x14ac:dyDescent="0.25"/>
  <cols>
    <col min="1" max="4" width="9.140625" style="8" customWidth="1"/>
    <col min="5" max="5" width="10.42578125" style="8" bestFit="1" customWidth="1"/>
    <col min="6" max="6" width="78.7109375" style="8" bestFit="1" customWidth="1"/>
    <col min="7" max="30" width="0.28515625" style="8" customWidth="1"/>
    <col min="31" max="31" width="20" style="8" bestFit="1" customWidth="1"/>
    <col min="32" max="282" width="6.85546875" style="8" customWidth="1"/>
    <col min="283" max="16384" width="6.85546875" style="8"/>
  </cols>
  <sheetData>
    <row r="1" spans="1:31" s="7" customFormat="1" ht="12.75" customHeight="1" x14ac:dyDescent="0.25">
      <c r="A1" s="178" t="s">
        <v>201</v>
      </c>
      <c r="B1" s="178" t="s">
        <v>202</v>
      </c>
      <c r="C1" s="178" t="s">
        <v>203</v>
      </c>
      <c r="D1" s="178" t="s">
        <v>304</v>
      </c>
      <c r="E1" s="7" t="s">
        <v>204</v>
      </c>
      <c r="F1" s="178" t="s">
        <v>205</v>
      </c>
      <c r="G1" s="7" t="s">
        <v>206</v>
      </c>
      <c r="H1" s="7" t="s">
        <v>207</v>
      </c>
      <c r="I1" s="7" t="s">
        <v>208</v>
      </c>
      <c r="J1" s="7" t="s">
        <v>209</v>
      </c>
      <c r="K1" s="7" t="s">
        <v>210</v>
      </c>
      <c r="L1" s="7" t="s">
        <v>211</v>
      </c>
      <c r="M1" s="7" t="s">
        <v>212</v>
      </c>
      <c r="N1" s="7" t="s">
        <v>213</v>
      </c>
      <c r="O1" s="7" t="s">
        <v>214</v>
      </c>
      <c r="P1" s="7" t="s">
        <v>215</v>
      </c>
      <c r="Q1" s="7" t="s">
        <v>216</v>
      </c>
      <c r="R1" s="7" t="s">
        <v>217</v>
      </c>
      <c r="S1" s="7" t="s">
        <v>218</v>
      </c>
      <c r="T1" s="7" t="s">
        <v>219</v>
      </c>
      <c r="U1" s="7" t="s">
        <v>220</v>
      </c>
      <c r="V1" s="7" t="s">
        <v>221</v>
      </c>
      <c r="W1" s="7" t="s">
        <v>222</v>
      </c>
      <c r="X1" s="7" t="s">
        <v>223</v>
      </c>
      <c r="Y1" s="7" t="s">
        <v>224</v>
      </c>
      <c r="Z1" s="7" t="s">
        <v>225</v>
      </c>
      <c r="AA1" s="7" t="s">
        <v>226</v>
      </c>
      <c r="AB1" s="7" t="s">
        <v>227</v>
      </c>
      <c r="AC1" s="7" t="s">
        <v>228</v>
      </c>
      <c r="AD1" s="7" t="s">
        <v>229</v>
      </c>
      <c r="AE1" s="178" t="s">
        <v>1</v>
      </c>
    </row>
    <row r="2" spans="1:31" ht="15" x14ac:dyDescent="0.25">
      <c r="D2" s="100"/>
      <c r="E2" s="3"/>
      <c r="F2" s="3"/>
      <c r="G2" s="3"/>
      <c r="H2" s="3"/>
      <c r="I2" s="3"/>
      <c r="J2" s="9"/>
      <c r="K2" s="10"/>
      <c r="L2" s="11"/>
      <c r="M2" s="11"/>
      <c r="N2" s="11"/>
      <c r="O2" s="11"/>
      <c r="P2" s="11"/>
      <c r="Q2" s="11"/>
      <c r="R2" s="11"/>
      <c r="S2" s="11"/>
      <c r="T2" s="11"/>
      <c r="U2" s="11"/>
      <c r="V2" s="11"/>
      <c r="W2" s="11"/>
      <c r="X2" s="11"/>
      <c r="Y2" s="10"/>
      <c r="AD2" s="3"/>
      <c r="AE2"/>
    </row>
    <row r="3" spans="1:31" ht="15" x14ac:dyDescent="0.25">
      <c r="D3" s="100"/>
      <c r="E3" s="3"/>
      <c r="F3" s="3"/>
      <c r="G3" s="3"/>
      <c r="H3" s="3"/>
      <c r="I3" s="3"/>
      <c r="J3" s="9"/>
      <c r="K3" s="10"/>
      <c r="L3" s="11"/>
      <c r="M3" s="11"/>
      <c r="N3" s="11"/>
      <c r="O3" s="11"/>
      <c r="P3" s="11"/>
      <c r="Q3" s="11"/>
      <c r="R3" s="11"/>
      <c r="S3" s="11"/>
      <c r="T3" s="11"/>
      <c r="U3" s="11"/>
      <c r="V3" s="11"/>
      <c r="W3" s="11"/>
      <c r="X3" s="11"/>
      <c r="Y3" s="10"/>
      <c r="AD3" s="3"/>
      <c r="AE3"/>
    </row>
    <row r="4" spans="1:31" ht="15" x14ac:dyDescent="0.25">
      <c r="D4" s="100"/>
      <c r="E4" s="3"/>
      <c r="F4" s="3"/>
      <c r="G4" s="3"/>
      <c r="H4" s="3"/>
      <c r="I4" s="3"/>
      <c r="J4" s="9"/>
      <c r="K4" s="10"/>
      <c r="L4" s="11"/>
      <c r="M4" s="11"/>
      <c r="N4" s="11"/>
      <c r="O4" s="11"/>
      <c r="P4" s="11"/>
      <c r="Q4" s="11"/>
      <c r="R4" s="11"/>
      <c r="S4" s="11"/>
      <c r="T4" s="11"/>
      <c r="U4" s="11"/>
      <c r="V4" s="11"/>
      <c r="W4" s="11"/>
      <c r="X4" s="11"/>
      <c r="Y4" s="10"/>
      <c r="AD4" s="3"/>
      <c r="AE4"/>
    </row>
    <row r="5" spans="1:31" ht="15" x14ac:dyDescent="0.25">
      <c r="D5" s="100"/>
      <c r="E5" s="3"/>
      <c r="F5" s="3"/>
      <c r="G5" s="3"/>
      <c r="H5" s="3"/>
      <c r="I5" s="3"/>
      <c r="J5" s="9"/>
      <c r="K5" s="10"/>
      <c r="L5" s="11"/>
      <c r="M5" s="11"/>
      <c r="N5" s="11"/>
      <c r="O5" s="11"/>
      <c r="P5" s="11"/>
      <c r="Q5" s="11"/>
      <c r="R5" s="11"/>
      <c r="S5" s="11"/>
      <c r="T5" s="11"/>
      <c r="U5" s="11"/>
      <c r="V5" s="11"/>
      <c r="W5" s="11"/>
      <c r="X5" s="11"/>
      <c r="Y5" s="10"/>
      <c r="AD5" s="3"/>
      <c r="AE5"/>
    </row>
    <row r="6" spans="1:31" ht="15" x14ac:dyDescent="0.25">
      <c r="D6" s="100"/>
      <c r="E6" s="3"/>
      <c r="F6" s="3"/>
      <c r="G6" s="3"/>
      <c r="H6" s="3"/>
      <c r="I6" s="3"/>
      <c r="J6" s="9"/>
      <c r="K6" s="10"/>
      <c r="L6" s="11"/>
      <c r="M6" s="11"/>
      <c r="N6" s="11"/>
      <c r="O6" s="11"/>
      <c r="P6" s="11"/>
      <c r="Q6" s="11"/>
      <c r="R6" s="11"/>
      <c r="S6" s="11"/>
      <c r="T6" s="11"/>
      <c r="U6" s="11"/>
      <c r="V6" s="11"/>
      <c r="W6" s="11"/>
      <c r="X6" s="11"/>
      <c r="Y6" s="10"/>
      <c r="AD6" s="3"/>
      <c r="AE6"/>
    </row>
    <row r="7" spans="1:31" ht="15" x14ac:dyDescent="0.25">
      <c r="D7" s="100"/>
      <c r="E7" s="3"/>
      <c r="F7" s="3"/>
      <c r="G7" s="3"/>
      <c r="I7" s="3"/>
      <c r="J7" s="9"/>
      <c r="K7" s="10"/>
      <c r="L7" s="11"/>
      <c r="M7" s="11"/>
      <c r="N7" s="11"/>
      <c r="O7" s="11"/>
      <c r="P7" s="11"/>
      <c r="Q7" s="11"/>
      <c r="R7" s="11"/>
      <c r="S7" s="11"/>
      <c r="T7" s="11"/>
      <c r="U7" s="11"/>
      <c r="V7" s="11"/>
      <c r="W7" s="11"/>
      <c r="X7" s="11"/>
      <c r="Y7" s="10"/>
      <c r="AD7" s="3"/>
      <c r="AE7"/>
    </row>
    <row r="8" spans="1:31" ht="15" x14ac:dyDescent="0.25">
      <c r="D8" s="100"/>
      <c r="E8" s="3"/>
      <c r="F8" s="3"/>
      <c r="H8" s="3"/>
      <c r="I8" s="3"/>
      <c r="J8" s="9"/>
      <c r="K8" s="10"/>
      <c r="L8" s="11"/>
      <c r="M8" s="11"/>
      <c r="N8" s="11"/>
      <c r="O8" s="11"/>
      <c r="P8" s="11"/>
      <c r="Q8" s="11"/>
      <c r="R8" s="11"/>
      <c r="S8" s="11"/>
      <c r="T8" s="11"/>
      <c r="U8" s="11"/>
      <c r="V8" s="11"/>
      <c r="W8" s="11"/>
      <c r="X8" s="11"/>
      <c r="Y8" s="10"/>
      <c r="AD8" s="3"/>
      <c r="AE8"/>
    </row>
    <row r="9" spans="1:31" ht="15" x14ac:dyDescent="0.25">
      <c r="D9" s="100"/>
      <c r="E9" s="3"/>
      <c r="F9" s="3"/>
      <c r="G9" s="3"/>
      <c r="H9" s="3"/>
      <c r="I9" s="3"/>
      <c r="J9" s="9"/>
      <c r="K9" s="10"/>
      <c r="L9" s="11"/>
      <c r="M9" s="11"/>
      <c r="N9" s="11"/>
      <c r="O9" s="11"/>
      <c r="P9" s="11"/>
      <c r="Q9" s="11"/>
      <c r="R9" s="11"/>
      <c r="S9" s="11"/>
      <c r="T9" s="11"/>
      <c r="U9" s="11"/>
      <c r="V9" s="11"/>
      <c r="W9" s="11"/>
      <c r="X9" s="11"/>
      <c r="Y9" s="10"/>
      <c r="AD9" s="3"/>
      <c r="AE9"/>
    </row>
    <row r="10" spans="1:31" ht="15" x14ac:dyDescent="0.25">
      <c r="D10" s="100"/>
      <c r="E10" s="3"/>
      <c r="F10" s="3"/>
      <c r="G10" s="3"/>
      <c r="H10" s="3"/>
      <c r="I10" s="3"/>
      <c r="J10" s="9"/>
      <c r="K10" s="10"/>
      <c r="L10" s="11"/>
      <c r="M10" s="11"/>
      <c r="N10" s="11"/>
      <c r="O10" s="11"/>
      <c r="P10" s="11"/>
      <c r="Q10" s="11"/>
      <c r="R10" s="11"/>
      <c r="S10" s="11"/>
      <c r="T10" s="11"/>
      <c r="U10" s="11"/>
      <c r="V10" s="11"/>
      <c r="W10" s="11"/>
      <c r="X10" s="11"/>
      <c r="Y10" s="10"/>
      <c r="AD10" s="3"/>
      <c r="AE10"/>
    </row>
    <row r="11" spans="1:31" ht="15" x14ac:dyDescent="0.25">
      <c r="D11" s="100"/>
      <c r="E11" s="3"/>
      <c r="F11" s="3"/>
      <c r="G11" s="3"/>
      <c r="H11" s="3"/>
      <c r="I11" s="3"/>
      <c r="J11" s="9"/>
      <c r="K11" s="10"/>
      <c r="L11" s="11"/>
      <c r="M11" s="11"/>
      <c r="N11" s="11"/>
      <c r="O11" s="11"/>
      <c r="P11" s="11"/>
      <c r="Q11" s="11"/>
      <c r="R11" s="11"/>
      <c r="S11" s="11"/>
      <c r="T11" s="11"/>
      <c r="U11" s="11"/>
      <c r="V11" s="11"/>
      <c r="W11" s="11"/>
      <c r="X11" s="11"/>
      <c r="Y11" s="10"/>
      <c r="AD11" s="3"/>
      <c r="AE11"/>
    </row>
    <row r="12" spans="1:31" ht="15" x14ac:dyDescent="0.25">
      <c r="D12" s="100"/>
      <c r="E12" s="3"/>
      <c r="F12" s="3"/>
      <c r="G12" s="3"/>
      <c r="H12" s="3"/>
      <c r="I12" s="3"/>
      <c r="J12" s="9"/>
      <c r="K12" s="10"/>
      <c r="L12" s="11"/>
      <c r="M12" s="11"/>
      <c r="N12" s="11"/>
      <c r="O12" s="11"/>
      <c r="P12" s="11"/>
      <c r="Q12" s="11"/>
      <c r="R12" s="11"/>
      <c r="S12" s="11"/>
      <c r="T12" s="11"/>
      <c r="U12" s="11"/>
      <c r="V12" s="11"/>
      <c r="W12" s="11"/>
      <c r="X12" s="11"/>
      <c r="Y12" s="10"/>
      <c r="AD12" s="3"/>
      <c r="AE12"/>
    </row>
    <row r="13" spans="1:31" ht="15" x14ac:dyDescent="0.25">
      <c r="D13" s="100"/>
      <c r="E13" s="3"/>
      <c r="F13" s="3"/>
      <c r="G13" s="3"/>
      <c r="H13" s="3"/>
      <c r="I13" s="3"/>
      <c r="J13" s="9"/>
      <c r="K13" s="10"/>
      <c r="L13" s="11"/>
      <c r="M13" s="11"/>
      <c r="N13" s="11"/>
      <c r="O13" s="11"/>
      <c r="P13" s="11"/>
      <c r="Q13" s="11"/>
      <c r="R13" s="11"/>
      <c r="S13" s="11"/>
      <c r="T13" s="11"/>
      <c r="U13" s="11"/>
      <c r="V13" s="11"/>
      <c r="W13" s="11"/>
      <c r="X13" s="11"/>
      <c r="Y13" s="10"/>
      <c r="AD13" s="3"/>
      <c r="AE13"/>
    </row>
    <row r="14" spans="1:31" ht="15" x14ac:dyDescent="0.25">
      <c r="D14" s="100"/>
      <c r="E14" s="3"/>
      <c r="F14" s="3"/>
      <c r="G14" s="3"/>
      <c r="H14" s="3"/>
      <c r="I14" s="3"/>
      <c r="J14" s="9"/>
      <c r="K14" s="10"/>
      <c r="L14" s="11"/>
      <c r="M14" s="11"/>
      <c r="N14" s="11"/>
      <c r="O14" s="11"/>
      <c r="P14" s="11"/>
      <c r="Q14" s="11"/>
      <c r="R14" s="11"/>
      <c r="S14" s="11"/>
      <c r="T14" s="11"/>
      <c r="U14" s="11"/>
      <c r="V14" s="11"/>
      <c r="W14" s="11"/>
      <c r="X14" s="11"/>
      <c r="Y14" s="10"/>
      <c r="AD14" s="3"/>
      <c r="AE14"/>
    </row>
    <row r="15" spans="1:31" ht="15" x14ac:dyDescent="0.25">
      <c r="D15" s="100"/>
      <c r="E15" s="3"/>
      <c r="F15" s="3"/>
      <c r="G15" s="3"/>
      <c r="I15" s="3"/>
      <c r="J15" s="9"/>
      <c r="K15" s="10"/>
      <c r="L15" s="11"/>
      <c r="M15" s="11"/>
      <c r="N15" s="11"/>
      <c r="O15" s="11"/>
      <c r="P15" s="11"/>
      <c r="Q15" s="11"/>
      <c r="R15" s="11"/>
      <c r="S15" s="11"/>
      <c r="T15" s="11"/>
      <c r="U15" s="11"/>
      <c r="V15" s="11"/>
      <c r="W15" s="11"/>
      <c r="X15" s="11"/>
      <c r="Y15" s="10"/>
      <c r="AD15" s="3"/>
      <c r="AE15"/>
    </row>
    <row r="16" spans="1:31" ht="15" x14ac:dyDescent="0.25">
      <c r="D16" s="100"/>
      <c r="E16" s="3"/>
      <c r="F16" s="3"/>
      <c r="G16" s="3"/>
      <c r="H16" s="3"/>
      <c r="I16" s="3"/>
      <c r="J16" s="9"/>
      <c r="K16" s="10"/>
      <c r="L16" s="11"/>
      <c r="M16" s="11"/>
      <c r="N16" s="11"/>
      <c r="O16" s="11"/>
      <c r="P16" s="11"/>
      <c r="Q16" s="11"/>
      <c r="R16" s="11"/>
      <c r="S16" s="11"/>
      <c r="T16" s="11"/>
      <c r="U16" s="11"/>
      <c r="V16" s="11"/>
      <c r="W16" s="11"/>
      <c r="X16" s="11"/>
      <c r="Y16" s="10"/>
      <c r="AD16" s="3"/>
      <c r="AE16"/>
    </row>
    <row r="17" spans="4:31" ht="15" x14ac:dyDescent="0.25">
      <c r="D17" s="100"/>
      <c r="E17" s="3"/>
      <c r="F17" s="3"/>
      <c r="G17" s="3"/>
      <c r="H17" s="3"/>
      <c r="I17" s="3"/>
      <c r="J17" s="9"/>
      <c r="K17" s="10"/>
      <c r="L17" s="11"/>
      <c r="M17" s="11"/>
      <c r="N17" s="11"/>
      <c r="O17" s="11"/>
      <c r="P17" s="11"/>
      <c r="Q17" s="11"/>
      <c r="R17" s="11"/>
      <c r="S17" s="11"/>
      <c r="T17" s="11"/>
      <c r="U17" s="11"/>
      <c r="V17" s="11"/>
      <c r="W17" s="11"/>
      <c r="X17" s="11"/>
      <c r="Y17" s="10"/>
      <c r="AD17" s="3"/>
      <c r="AE17"/>
    </row>
    <row r="18" spans="4:31" ht="15" x14ac:dyDescent="0.25">
      <c r="D18" s="100"/>
      <c r="E18" s="3"/>
      <c r="F18" s="3"/>
      <c r="G18" s="3"/>
      <c r="H18" s="3"/>
      <c r="I18" s="3"/>
      <c r="J18" s="9"/>
      <c r="K18" s="10"/>
      <c r="L18" s="11"/>
      <c r="M18" s="11"/>
      <c r="N18" s="11"/>
      <c r="O18" s="11"/>
      <c r="P18" s="11"/>
      <c r="Q18" s="11"/>
      <c r="R18" s="11"/>
      <c r="S18" s="11"/>
      <c r="T18" s="11"/>
      <c r="U18" s="11"/>
      <c r="V18" s="11"/>
      <c r="W18" s="11"/>
      <c r="X18" s="11"/>
      <c r="Y18" s="10"/>
      <c r="AD18" s="3"/>
      <c r="AE18"/>
    </row>
    <row r="19" spans="4:31" ht="15" x14ac:dyDescent="0.25">
      <c r="D19" s="100"/>
      <c r="E19" s="3"/>
      <c r="F19" s="3"/>
      <c r="G19" s="3"/>
      <c r="H19" s="3"/>
      <c r="I19" s="3"/>
      <c r="J19" s="9"/>
      <c r="K19" s="10"/>
      <c r="L19" s="11"/>
      <c r="M19" s="11"/>
      <c r="N19" s="11"/>
      <c r="O19" s="11"/>
      <c r="P19" s="11"/>
      <c r="Q19" s="11"/>
      <c r="R19" s="11"/>
      <c r="S19" s="11"/>
      <c r="T19" s="11"/>
      <c r="U19" s="11"/>
      <c r="V19" s="11"/>
      <c r="W19" s="11"/>
      <c r="X19" s="11"/>
      <c r="Y19" s="10"/>
      <c r="AD19" s="3"/>
      <c r="AE19"/>
    </row>
    <row r="20" spans="4:31" ht="15" x14ac:dyDescent="0.25">
      <c r="D20" s="100"/>
      <c r="E20" s="3"/>
      <c r="F20" s="3"/>
      <c r="G20" s="3"/>
      <c r="H20" s="3"/>
      <c r="I20" s="3"/>
      <c r="J20" s="9"/>
      <c r="K20" s="10"/>
      <c r="L20" s="11"/>
      <c r="M20" s="11"/>
      <c r="N20" s="11"/>
      <c r="O20" s="11"/>
      <c r="P20" s="11"/>
      <c r="Q20" s="11"/>
      <c r="R20" s="11"/>
      <c r="S20" s="11"/>
      <c r="T20" s="11"/>
      <c r="U20" s="11"/>
      <c r="V20" s="11"/>
      <c r="W20" s="11"/>
      <c r="X20" s="11"/>
      <c r="Y20" s="10"/>
      <c r="AD20" s="3"/>
      <c r="AE20"/>
    </row>
    <row r="21" spans="4:31" ht="15" x14ac:dyDescent="0.25">
      <c r="D21" s="100"/>
      <c r="E21" s="3"/>
      <c r="F21" s="3"/>
      <c r="G21" s="3"/>
      <c r="H21" s="3"/>
      <c r="I21" s="3"/>
      <c r="J21" s="9"/>
      <c r="K21" s="10"/>
      <c r="L21" s="11"/>
      <c r="M21" s="11"/>
      <c r="N21" s="11"/>
      <c r="O21" s="11"/>
      <c r="P21" s="11"/>
      <c r="Q21" s="11"/>
      <c r="R21" s="11"/>
      <c r="S21" s="11"/>
      <c r="T21" s="11"/>
      <c r="U21" s="11"/>
      <c r="V21" s="11"/>
      <c r="W21" s="11"/>
      <c r="X21" s="11"/>
      <c r="Y21" s="10"/>
      <c r="AD21" s="3"/>
      <c r="AE21"/>
    </row>
    <row r="22" spans="4:31" ht="15" x14ac:dyDescent="0.25">
      <c r="D22" s="100"/>
      <c r="E22" s="3"/>
      <c r="F22" s="3"/>
      <c r="G22" s="3"/>
      <c r="H22" s="3"/>
      <c r="I22" s="3"/>
      <c r="J22" s="9"/>
      <c r="K22" s="10"/>
      <c r="L22" s="11"/>
      <c r="M22" s="11"/>
      <c r="N22" s="11"/>
      <c r="O22" s="11"/>
      <c r="P22" s="11"/>
      <c r="Q22" s="11"/>
      <c r="R22" s="11"/>
      <c r="S22" s="11"/>
      <c r="T22" s="11"/>
      <c r="U22" s="11"/>
      <c r="V22" s="11"/>
      <c r="W22" s="11"/>
      <c r="X22" s="11"/>
      <c r="Y22" s="10"/>
      <c r="AD22" s="3"/>
      <c r="AE22"/>
    </row>
    <row r="23" spans="4:31" ht="15" x14ac:dyDescent="0.25">
      <c r="D23" s="100"/>
      <c r="E23" s="3"/>
      <c r="F23" s="3"/>
      <c r="G23" s="3"/>
      <c r="H23" s="3"/>
      <c r="I23" s="3"/>
      <c r="J23" s="9"/>
      <c r="K23" s="10"/>
      <c r="L23" s="11"/>
      <c r="M23" s="11"/>
      <c r="N23" s="11"/>
      <c r="O23" s="11"/>
      <c r="P23" s="11"/>
      <c r="Q23" s="11"/>
      <c r="R23" s="11"/>
      <c r="S23" s="11"/>
      <c r="T23" s="11"/>
      <c r="U23" s="11"/>
      <c r="V23" s="11"/>
      <c r="W23" s="11"/>
      <c r="X23" s="11"/>
      <c r="Y23" s="10"/>
      <c r="AD23" s="3"/>
      <c r="AE23"/>
    </row>
    <row r="24" spans="4:31" ht="15" x14ac:dyDescent="0.25">
      <c r="D24" s="100"/>
      <c r="E24" s="3"/>
      <c r="F24" s="3"/>
      <c r="G24" s="3"/>
      <c r="H24" s="3"/>
      <c r="I24" s="3"/>
      <c r="J24" s="9"/>
      <c r="K24" s="10"/>
      <c r="L24" s="11"/>
      <c r="M24" s="11"/>
      <c r="N24" s="11"/>
      <c r="O24" s="11"/>
      <c r="P24" s="11"/>
      <c r="Q24" s="11"/>
      <c r="R24" s="11"/>
      <c r="S24" s="11"/>
      <c r="T24" s="11"/>
      <c r="U24" s="11"/>
      <c r="V24" s="11"/>
      <c r="W24" s="11"/>
      <c r="X24" s="11"/>
      <c r="Y24" s="10"/>
      <c r="AD24" s="3"/>
      <c r="AE24"/>
    </row>
    <row r="25" spans="4:31" ht="15" x14ac:dyDescent="0.25">
      <c r="D25" s="100"/>
      <c r="E25" s="3"/>
      <c r="F25" s="3"/>
      <c r="G25" s="3"/>
      <c r="H25" s="3"/>
      <c r="I25" s="3"/>
      <c r="J25" s="9"/>
      <c r="K25" s="10"/>
      <c r="L25" s="11"/>
      <c r="M25" s="11"/>
      <c r="N25" s="11"/>
      <c r="O25" s="11"/>
      <c r="P25" s="11"/>
      <c r="Q25" s="11"/>
      <c r="R25" s="11"/>
      <c r="S25" s="11"/>
      <c r="T25" s="11"/>
      <c r="U25" s="11"/>
      <c r="V25" s="11"/>
      <c r="W25" s="11"/>
      <c r="X25" s="11"/>
      <c r="Y25" s="10"/>
      <c r="AD25" s="3"/>
      <c r="AE25"/>
    </row>
    <row r="26" spans="4:31" ht="15" x14ac:dyDescent="0.25">
      <c r="D26" s="100"/>
      <c r="E26" s="3"/>
      <c r="F26" s="3"/>
      <c r="G26" s="3"/>
      <c r="H26" s="3"/>
      <c r="I26" s="3"/>
      <c r="J26" s="9"/>
      <c r="K26" s="10"/>
      <c r="L26" s="11"/>
      <c r="M26" s="11"/>
      <c r="N26" s="11"/>
      <c r="O26" s="11"/>
      <c r="P26" s="11"/>
      <c r="Q26" s="11"/>
      <c r="R26" s="11"/>
      <c r="S26" s="11"/>
      <c r="T26" s="11"/>
      <c r="U26" s="11"/>
      <c r="V26" s="11"/>
      <c r="W26" s="11"/>
      <c r="X26" s="11"/>
      <c r="Y26" s="10"/>
      <c r="AD26" s="3"/>
      <c r="AE26"/>
    </row>
    <row r="27" spans="4:31" ht="15" x14ac:dyDescent="0.25">
      <c r="D27" s="100"/>
      <c r="E27" s="3"/>
      <c r="F27" s="3"/>
      <c r="G27" s="3"/>
      <c r="H27" s="3"/>
      <c r="I27" s="3"/>
      <c r="J27" s="9"/>
      <c r="K27" s="10"/>
      <c r="L27" s="11"/>
      <c r="M27" s="11"/>
      <c r="N27" s="11"/>
      <c r="O27" s="11"/>
      <c r="P27" s="11"/>
      <c r="Q27" s="11"/>
      <c r="R27" s="11"/>
      <c r="S27" s="11"/>
      <c r="T27" s="11"/>
      <c r="U27" s="11"/>
      <c r="V27" s="11"/>
      <c r="W27" s="11"/>
      <c r="X27" s="11"/>
      <c r="Y27" s="10"/>
      <c r="AD27" s="3"/>
      <c r="AE27"/>
    </row>
    <row r="28" spans="4:31" ht="15" x14ac:dyDescent="0.25">
      <c r="D28" s="100"/>
      <c r="E28" s="3"/>
      <c r="F28" s="3"/>
      <c r="G28" s="3"/>
      <c r="H28" s="3"/>
      <c r="I28" s="3"/>
      <c r="J28" s="9"/>
      <c r="K28" s="10"/>
      <c r="L28" s="11"/>
      <c r="M28" s="11"/>
      <c r="N28" s="11"/>
      <c r="O28" s="11"/>
      <c r="P28" s="11"/>
      <c r="Q28" s="11"/>
      <c r="R28" s="11"/>
      <c r="S28" s="11"/>
      <c r="T28" s="11"/>
      <c r="U28" s="11"/>
      <c r="V28" s="11"/>
      <c r="W28" s="11"/>
      <c r="X28" s="11"/>
      <c r="Y28" s="10"/>
      <c r="AD28" s="3"/>
      <c r="AE28"/>
    </row>
    <row r="29" spans="4:31" ht="15" x14ac:dyDescent="0.25">
      <c r="D29" s="100"/>
      <c r="E29" s="3"/>
      <c r="F29" s="3"/>
      <c r="G29" s="3"/>
      <c r="I29" s="3"/>
      <c r="J29" s="9"/>
      <c r="K29" s="10"/>
      <c r="L29" s="11"/>
      <c r="M29" s="11"/>
      <c r="N29" s="11"/>
      <c r="O29" s="11"/>
      <c r="P29" s="11"/>
      <c r="Q29" s="11"/>
      <c r="R29" s="11"/>
      <c r="S29" s="11"/>
      <c r="T29" s="11"/>
      <c r="U29" s="11"/>
      <c r="V29" s="11"/>
      <c r="W29" s="11"/>
      <c r="X29" s="11"/>
      <c r="Y29" s="10"/>
      <c r="AD29" s="3"/>
      <c r="AE29"/>
    </row>
    <row r="30" spans="4:31" ht="15" x14ac:dyDescent="0.25">
      <c r="D30" s="100"/>
      <c r="E30" s="3"/>
      <c r="F30" s="3"/>
      <c r="G30" s="3"/>
      <c r="I30" s="3"/>
      <c r="J30" s="9"/>
      <c r="K30" s="10"/>
      <c r="L30" s="11"/>
      <c r="M30" s="11"/>
      <c r="N30" s="11"/>
      <c r="O30" s="11"/>
      <c r="P30" s="11"/>
      <c r="Q30" s="11"/>
      <c r="R30" s="11"/>
      <c r="S30" s="11"/>
      <c r="T30" s="11"/>
      <c r="U30" s="11"/>
      <c r="V30" s="11"/>
      <c r="W30" s="11"/>
      <c r="X30" s="11"/>
      <c r="Y30" s="10"/>
      <c r="AD30" s="3"/>
      <c r="AE30"/>
    </row>
    <row r="31" spans="4:31" ht="15" x14ac:dyDescent="0.25">
      <c r="D31" s="100"/>
      <c r="E31" s="3"/>
      <c r="F31" s="3"/>
      <c r="G31" s="3"/>
      <c r="H31" s="3"/>
      <c r="I31" s="3"/>
      <c r="J31" s="9"/>
      <c r="K31" s="10"/>
      <c r="L31" s="11"/>
      <c r="M31" s="11"/>
      <c r="N31" s="11"/>
      <c r="O31" s="11"/>
      <c r="P31" s="11"/>
      <c r="Q31" s="11"/>
      <c r="R31" s="11"/>
      <c r="S31" s="11"/>
      <c r="T31" s="11"/>
      <c r="U31" s="11"/>
      <c r="V31" s="11"/>
      <c r="W31" s="11"/>
      <c r="X31" s="11"/>
      <c r="Y31" s="10"/>
      <c r="AD31" s="3"/>
      <c r="AE31"/>
    </row>
    <row r="32" spans="4:31" ht="15" x14ac:dyDescent="0.25">
      <c r="D32" s="100"/>
      <c r="E32" s="3"/>
      <c r="F32" s="3"/>
      <c r="G32" s="3"/>
      <c r="I32" s="3"/>
      <c r="J32" s="9"/>
      <c r="K32" s="10"/>
      <c r="L32" s="11"/>
      <c r="M32" s="11"/>
      <c r="N32" s="11"/>
      <c r="O32" s="11"/>
      <c r="P32" s="11"/>
      <c r="Q32" s="11"/>
      <c r="R32" s="11"/>
      <c r="S32" s="11"/>
      <c r="T32" s="11"/>
      <c r="U32" s="11"/>
      <c r="V32" s="11"/>
      <c r="W32" s="11"/>
      <c r="X32" s="11"/>
      <c r="Y32" s="10"/>
      <c r="AD32" s="3"/>
      <c r="AE32"/>
    </row>
    <row r="33" spans="4:31" ht="15" x14ac:dyDescent="0.25">
      <c r="D33" s="100"/>
      <c r="E33" s="3"/>
      <c r="F33" s="3"/>
      <c r="G33" s="3"/>
      <c r="H33" s="3"/>
      <c r="I33" s="3"/>
      <c r="J33" s="9"/>
      <c r="K33" s="10"/>
      <c r="L33" s="11"/>
      <c r="M33" s="11"/>
      <c r="N33" s="11"/>
      <c r="O33" s="11"/>
      <c r="P33" s="11"/>
      <c r="Q33" s="11"/>
      <c r="R33" s="11"/>
      <c r="S33" s="11"/>
      <c r="T33" s="11"/>
      <c r="U33" s="11"/>
      <c r="V33" s="11"/>
      <c r="W33" s="11"/>
      <c r="X33" s="11"/>
      <c r="Y33" s="10"/>
      <c r="AD33" s="3"/>
      <c r="AE33"/>
    </row>
    <row r="34" spans="4:31" ht="15" x14ac:dyDescent="0.25">
      <c r="D34" s="100"/>
      <c r="E34" s="3"/>
      <c r="F34" s="3"/>
      <c r="G34" s="3"/>
      <c r="H34" s="3"/>
      <c r="I34" s="3"/>
      <c r="J34" s="9"/>
      <c r="K34" s="10"/>
      <c r="L34" s="11"/>
      <c r="M34" s="11"/>
      <c r="N34" s="11"/>
      <c r="O34" s="11"/>
      <c r="P34" s="11"/>
      <c r="Q34" s="11"/>
      <c r="R34" s="11"/>
      <c r="S34" s="11"/>
      <c r="T34" s="11"/>
      <c r="U34" s="11"/>
      <c r="V34" s="11"/>
      <c r="W34" s="11"/>
      <c r="X34" s="11"/>
      <c r="Y34" s="10"/>
      <c r="AD34" s="3"/>
      <c r="AE34"/>
    </row>
    <row r="35" spans="4:31" ht="15" x14ac:dyDescent="0.25">
      <c r="D35" s="100"/>
      <c r="E35" s="3"/>
      <c r="F35" s="3"/>
      <c r="G35" s="3"/>
      <c r="I35" s="3"/>
      <c r="J35" s="9"/>
      <c r="K35" s="10"/>
      <c r="L35" s="11"/>
      <c r="M35" s="11"/>
      <c r="N35" s="11"/>
      <c r="O35" s="11"/>
      <c r="P35" s="11"/>
      <c r="Q35" s="11"/>
      <c r="R35" s="11"/>
      <c r="S35" s="11"/>
      <c r="T35" s="11"/>
      <c r="U35" s="11"/>
      <c r="V35" s="11"/>
      <c r="W35" s="11"/>
      <c r="X35" s="11"/>
      <c r="Y35" s="10"/>
      <c r="AD35" s="3"/>
      <c r="AE35"/>
    </row>
    <row r="36" spans="4:31" ht="15" x14ac:dyDescent="0.25">
      <c r="D36" s="100"/>
      <c r="E36" s="3"/>
      <c r="F36" s="3"/>
      <c r="G36" s="3"/>
      <c r="H36" s="3"/>
      <c r="I36" s="3"/>
      <c r="J36" s="9"/>
      <c r="K36" s="10"/>
      <c r="L36" s="11"/>
      <c r="M36" s="11"/>
      <c r="N36" s="11"/>
      <c r="O36" s="11"/>
      <c r="P36" s="11"/>
      <c r="Q36" s="11"/>
      <c r="R36" s="11"/>
      <c r="S36" s="11"/>
      <c r="T36" s="11"/>
      <c r="U36" s="11"/>
      <c r="V36" s="11"/>
      <c r="W36" s="11"/>
      <c r="X36" s="11"/>
      <c r="Y36" s="10"/>
      <c r="AD36" s="3"/>
      <c r="AE36"/>
    </row>
    <row r="37" spans="4:31" ht="15" x14ac:dyDescent="0.25">
      <c r="D37" s="100"/>
      <c r="E37" s="3"/>
      <c r="F37" s="3"/>
      <c r="G37" s="3"/>
      <c r="H37" s="3"/>
      <c r="I37" s="3"/>
      <c r="J37" s="9"/>
      <c r="K37" s="10"/>
      <c r="L37" s="11"/>
      <c r="M37" s="11"/>
      <c r="N37" s="11"/>
      <c r="O37" s="11"/>
      <c r="P37" s="11"/>
      <c r="Q37" s="11"/>
      <c r="R37" s="11"/>
      <c r="S37" s="11"/>
      <c r="T37" s="11"/>
      <c r="U37" s="11"/>
      <c r="V37" s="11"/>
      <c r="W37" s="11"/>
      <c r="X37" s="11"/>
      <c r="Y37" s="10"/>
      <c r="AD37" s="3"/>
      <c r="AE37"/>
    </row>
    <row r="38" spans="4:31" ht="15" x14ac:dyDescent="0.25">
      <c r="D38" s="100"/>
      <c r="E38" s="3"/>
      <c r="F38" s="3"/>
      <c r="G38" s="3"/>
      <c r="H38" s="3"/>
      <c r="I38" s="3"/>
      <c r="J38" s="9"/>
      <c r="K38" s="10"/>
      <c r="L38" s="11"/>
      <c r="M38" s="11"/>
      <c r="N38" s="11"/>
      <c r="O38" s="11"/>
      <c r="P38" s="11"/>
      <c r="Q38" s="11"/>
      <c r="R38" s="11"/>
      <c r="S38" s="11"/>
      <c r="T38" s="11"/>
      <c r="U38" s="11"/>
      <c r="V38" s="11"/>
      <c r="W38" s="11"/>
      <c r="X38" s="11"/>
      <c r="Y38" s="10"/>
      <c r="AD38" s="3"/>
      <c r="AE38"/>
    </row>
    <row r="39" spans="4:31" ht="15" x14ac:dyDescent="0.25">
      <c r="D39" s="100"/>
      <c r="E39" s="3"/>
      <c r="F39" s="3"/>
      <c r="G39" s="3"/>
      <c r="H39" s="3"/>
      <c r="I39" s="3"/>
      <c r="J39" s="9"/>
      <c r="K39" s="10"/>
      <c r="L39" s="11"/>
      <c r="M39" s="11"/>
      <c r="N39" s="11"/>
      <c r="O39" s="11"/>
      <c r="P39" s="11"/>
      <c r="Q39" s="11"/>
      <c r="R39" s="11"/>
      <c r="S39" s="11"/>
      <c r="T39" s="11"/>
      <c r="U39" s="11"/>
      <c r="V39" s="11"/>
      <c r="W39" s="11"/>
      <c r="X39" s="11"/>
      <c r="Y39" s="10"/>
      <c r="AD39" s="3"/>
      <c r="AE39"/>
    </row>
    <row r="40" spans="4:31" ht="15" x14ac:dyDescent="0.25">
      <c r="D40" s="100"/>
      <c r="E40" s="3"/>
      <c r="F40" s="3"/>
      <c r="G40" s="3"/>
      <c r="H40" s="3"/>
      <c r="I40" s="3"/>
      <c r="J40" s="9"/>
      <c r="K40" s="10"/>
      <c r="L40" s="11"/>
      <c r="M40" s="11"/>
      <c r="N40" s="11"/>
      <c r="O40" s="11"/>
      <c r="P40" s="11"/>
      <c r="Q40" s="11"/>
      <c r="R40" s="11"/>
      <c r="S40" s="11"/>
      <c r="T40" s="11"/>
      <c r="U40" s="11"/>
      <c r="V40" s="11"/>
      <c r="W40" s="11"/>
      <c r="X40" s="11"/>
      <c r="Y40" s="10"/>
      <c r="AD40" s="3"/>
      <c r="AE40"/>
    </row>
    <row r="41" spans="4:31" ht="15" x14ac:dyDescent="0.25">
      <c r="D41" s="100"/>
      <c r="E41" s="3"/>
      <c r="F41" s="3"/>
      <c r="G41" s="3"/>
      <c r="H41" s="3"/>
      <c r="I41" s="3"/>
      <c r="J41" s="9"/>
      <c r="K41" s="10"/>
      <c r="L41" s="11"/>
      <c r="M41" s="11"/>
      <c r="N41" s="11"/>
      <c r="O41" s="11"/>
      <c r="P41" s="11"/>
      <c r="Q41" s="11"/>
      <c r="R41" s="11"/>
      <c r="S41" s="11"/>
      <c r="T41" s="11"/>
      <c r="U41" s="11"/>
      <c r="V41" s="11"/>
      <c r="W41" s="11"/>
      <c r="X41" s="11"/>
      <c r="Y41" s="10"/>
      <c r="AD41" s="3"/>
      <c r="AE41"/>
    </row>
    <row r="42" spans="4:31" ht="15" x14ac:dyDescent="0.25">
      <c r="D42" s="100"/>
      <c r="E42" s="3"/>
      <c r="F42" s="3"/>
      <c r="G42" s="3"/>
      <c r="H42" s="3"/>
      <c r="I42" s="3"/>
      <c r="J42" s="9"/>
      <c r="K42" s="10"/>
      <c r="L42" s="11"/>
      <c r="M42" s="11"/>
      <c r="N42" s="11"/>
      <c r="O42" s="11"/>
      <c r="P42" s="11"/>
      <c r="Q42" s="11"/>
      <c r="R42" s="11"/>
      <c r="S42" s="11"/>
      <c r="T42" s="11"/>
      <c r="U42" s="11"/>
      <c r="V42" s="11"/>
      <c r="W42" s="11"/>
      <c r="X42" s="11"/>
      <c r="Y42" s="10"/>
      <c r="AD42" s="3"/>
      <c r="AE42"/>
    </row>
    <row r="43" spans="4:31" ht="15" x14ac:dyDescent="0.25">
      <c r="D43" s="100"/>
      <c r="E43" s="3"/>
      <c r="F43" s="3"/>
      <c r="G43" s="3"/>
      <c r="H43" s="3"/>
      <c r="I43" s="3"/>
      <c r="J43" s="9"/>
      <c r="K43" s="10"/>
      <c r="L43" s="11"/>
      <c r="M43" s="11"/>
      <c r="N43" s="11"/>
      <c r="O43" s="11"/>
      <c r="P43" s="11"/>
      <c r="Q43" s="11"/>
      <c r="R43" s="11"/>
      <c r="S43" s="11"/>
      <c r="T43" s="11"/>
      <c r="U43" s="11"/>
      <c r="V43" s="11"/>
      <c r="W43" s="11"/>
      <c r="X43" s="11"/>
      <c r="Y43" s="10"/>
      <c r="AD43" s="3"/>
      <c r="AE43"/>
    </row>
    <row r="44" spans="4:31" ht="15" x14ac:dyDescent="0.25">
      <c r="D44" s="100"/>
      <c r="E44" s="3"/>
      <c r="F44" s="3"/>
      <c r="G44" s="3"/>
      <c r="H44" s="3"/>
      <c r="I44" s="3"/>
      <c r="J44" s="9"/>
      <c r="K44" s="10"/>
      <c r="L44" s="11"/>
      <c r="M44" s="11"/>
      <c r="N44" s="11"/>
      <c r="O44" s="11"/>
      <c r="P44" s="11"/>
      <c r="Q44" s="11"/>
      <c r="R44" s="11"/>
      <c r="S44" s="11"/>
      <c r="T44" s="11"/>
      <c r="U44" s="11"/>
      <c r="V44" s="11"/>
      <c r="W44" s="11"/>
      <c r="X44" s="11"/>
      <c r="Y44" s="10"/>
      <c r="AD44" s="3"/>
      <c r="AE44"/>
    </row>
    <row r="45" spans="4:31" ht="15" x14ac:dyDescent="0.25">
      <c r="D45" s="100"/>
      <c r="E45" s="3"/>
      <c r="F45" s="3"/>
      <c r="G45" s="3"/>
      <c r="H45" s="3"/>
      <c r="I45" s="3"/>
      <c r="J45" s="9"/>
      <c r="K45" s="10"/>
      <c r="L45" s="11"/>
      <c r="M45" s="11"/>
      <c r="N45" s="11"/>
      <c r="O45" s="11"/>
      <c r="P45" s="11"/>
      <c r="Q45" s="11"/>
      <c r="R45" s="11"/>
      <c r="S45" s="11"/>
      <c r="T45" s="11"/>
      <c r="U45" s="11"/>
      <c r="V45" s="11"/>
      <c r="W45" s="11"/>
      <c r="X45" s="11"/>
      <c r="Y45" s="10"/>
      <c r="AD45" s="3"/>
      <c r="AE45"/>
    </row>
    <row r="46" spans="4:31" ht="15" x14ac:dyDescent="0.25">
      <c r="D46" s="100"/>
      <c r="E46" s="3"/>
      <c r="F46" s="3"/>
      <c r="G46" s="3"/>
      <c r="H46" s="3"/>
      <c r="I46" s="3"/>
      <c r="J46" s="9"/>
      <c r="K46" s="10"/>
      <c r="L46" s="11"/>
      <c r="M46" s="11"/>
      <c r="N46" s="11"/>
      <c r="O46" s="11"/>
      <c r="P46" s="11"/>
      <c r="Q46" s="11"/>
      <c r="R46" s="11"/>
      <c r="S46" s="11"/>
      <c r="T46" s="11"/>
      <c r="U46" s="11"/>
      <c r="V46" s="11"/>
      <c r="W46" s="11"/>
      <c r="X46" s="11"/>
      <c r="Y46" s="10"/>
      <c r="AD46" s="3"/>
      <c r="AE46"/>
    </row>
    <row r="47" spans="4:31" ht="15" x14ac:dyDescent="0.25">
      <c r="D47" s="100"/>
      <c r="E47" s="3"/>
      <c r="F47" s="3"/>
      <c r="G47" s="3"/>
      <c r="I47" s="3"/>
      <c r="J47" s="9"/>
      <c r="K47" s="10"/>
      <c r="L47" s="11"/>
      <c r="M47" s="11"/>
      <c r="N47" s="11"/>
      <c r="O47" s="11"/>
      <c r="P47" s="11"/>
      <c r="Q47" s="11"/>
      <c r="R47" s="11"/>
      <c r="S47" s="11"/>
      <c r="T47" s="11"/>
      <c r="U47" s="11"/>
      <c r="V47" s="11"/>
      <c r="W47" s="11"/>
      <c r="X47" s="11"/>
      <c r="Y47" s="10"/>
      <c r="AD47" s="3"/>
      <c r="AE47"/>
    </row>
    <row r="48" spans="4:31" ht="15" x14ac:dyDescent="0.25">
      <c r="D48" s="100"/>
      <c r="E48" s="3"/>
      <c r="F48" s="3"/>
      <c r="G48" s="3"/>
      <c r="H48" s="3"/>
      <c r="I48" s="3"/>
      <c r="J48" s="9"/>
      <c r="K48" s="10"/>
      <c r="L48" s="11"/>
      <c r="M48" s="11"/>
      <c r="N48" s="11"/>
      <c r="O48" s="11"/>
      <c r="P48" s="11"/>
      <c r="Q48" s="11"/>
      <c r="R48" s="11"/>
      <c r="S48" s="11"/>
      <c r="T48" s="11"/>
      <c r="U48" s="11"/>
      <c r="V48" s="11"/>
      <c r="W48" s="11"/>
      <c r="X48" s="11"/>
      <c r="Y48" s="10"/>
      <c r="AD48" s="3"/>
      <c r="AE48"/>
    </row>
    <row r="49" spans="4:31" ht="15" x14ac:dyDescent="0.25">
      <c r="D49" s="100"/>
      <c r="E49" s="3"/>
      <c r="F49" s="3"/>
      <c r="G49" s="3"/>
      <c r="H49" s="3"/>
      <c r="I49" s="3"/>
      <c r="J49" s="9"/>
      <c r="K49" s="10"/>
      <c r="L49" s="11"/>
      <c r="M49" s="11"/>
      <c r="N49" s="11"/>
      <c r="O49" s="11"/>
      <c r="P49" s="11"/>
      <c r="Q49" s="11"/>
      <c r="R49" s="11"/>
      <c r="S49" s="11"/>
      <c r="T49" s="11"/>
      <c r="U49" s="11"/>
      <c r="V49" s="11"/>
      <c r="W49" s="11"/>
      <c r="X49" s="11"/>
      <c r="Y49" s="10"/>
      <c r="AD49" s="3"/>
      <c r="AE49"/>
    </row>
    <row r="50" spans="4:31" ht="15" x14ac:dyDescent="0.25">
      <c r="D50" s="100"/>
      <c r="E50" s="3"/>
      <c r="F50" s="3"/>
      <c r="G50" s="3"/>
      <c r="I50" s="3"/>
      <c r="J50" s="9"/>
      <c r="K50" s="10"/>
      <c r="L50" s="11"/>
      <c r="M50" s="11"/>
      <c r="N50" s="11"/>
      <c r="O50" s="11"/>
      <c r="P50" s="11"/>
      <c r="Q50" s="11"/>
      <c r="R50" s="11"/>
      <c r="S50" s="11"/>
      <c r="T50" s="11"/>
      <c r="U50" s="11"/>
      <c r="V50" s="11"/>
      <c r="W50" s="11"/>
      <c r="X50" s="11"/>
      <c r="Y50" s="10"/>
      <c r="AD50" s="3"/>
      <c r="AE50"/>
    </row>
    <row r="51" spans="4:31" ht="15" x14ac:dyDescent="0.25">
      <c r="D51" s="100"/>
      <c r="E51" s="3"/>
      <c r="F51" s="3"/>
      <c r="H51" s="3"/>
      <c r="I51" s="3"/>
      <c r="J51" s="9"/>
      <c r="K51" s="10"/>
      <c r="L51" s="11"/>
      <c r="M51" s="11"/>
      <c r="N51" s="11"/>
      <c r="O51" s="11"/>
      <c r="P51" s="11"/>
      <c r="Q51" s="11"/>
      <c r="R51" s="11"/>
      <c r="S51" s="11"/>
      <c r="T51" s="11"/>
      <c r="U51" s="11"/>
      <c r="V51" s="11"/>
      <c r="W51" s="11"/>
      <c r="X51" s="11"/>
      <c r="Y51" s="10"/>
      <c r="AD51" s="3"/>
      <c r="AE51"/>
    </row>
    <row r="52" spans="4:31" ht="15" x14ac:dyDescent="0.25">
      <c r="D52" s="100"/>
      <c r="E52" s="3"/>
      <c r="F52" s="3"/>
      <c r="G52" s="3"/>
      <c r="H52" s="3"/>
      <c r="I52" s="3"/>
      <c r="J52" s="9"/>
      <c r="K52" s="10"/>
      <c r="L52" s="11"/>
      <c r="M52" s="11"/>
      <c r="N52" s="11"/>
      <c r="O52" s="11"/>
      <c r="P52" s="11"/>
      <c r="Q52" s="11"/>
      <c r="R52" s="11"/>
      <c r="S52" s="11"/>
      <c r="T52" s="11"/>
      <c r="U52" s="11"/>
      <c r="V52" s="11"/>
      <c r="W52" s="11"/>
      <c r="X52" s="11"/>
      <c r="Y52" s="10"/>
      <c r="AD52" s="3"/>
      <c r="AE52"/>
    </row>
    <row r="53" spans="4:31" ht="15" x14ac:dyDescent="0.25">
      <c r="D53" s="100"/>
      <c r="E53" s="3"/>
      <c r="F53" s="3"/>
      <c r="G53" s="3"/>
      <c r="I53" s="3"/>
      <c r="J53" s="9"/>
      <c r="K53" s="10"/>
      <c r="L53" s="11"/>
      <c r="M53" s="11"/>
      <c r="N53" s="11"/>
      <c r="O53" s="11"/>
      <c r="P53" s="11"/>
      <c r="Q53" s="11"/>
      <c r="R53" s="11"/>
      <c r="S53" s="11"/>
      <c r="T53" s="11"/>
      <c r="U53" s="11"/>
      <c r="V53" s="11"/>
      <c r="W53" s="11"/>
      <c r="X53" s="11"/>
      <c r="Y53" s="10"/>
      <c r="AD53" s="3"/>
      <c r="AE53"/>
    </row>
    <row r="54" spans="4:31" ht="15" x14ac:dyDescent="0.25">
      <c r="D54" s="100"/>
      <c r="E54" s="3"/>
      <c r="F54" s="3"/>
      <c r="G54" s="3"/>
      <c r="I54" s="3"/>
      <c r="J54" s="9"/>
      <c r="K54" s="10"/>
      <c r="L54" s="11"/>
      <c r="M54" s="11"/>
      <c r="N54" s="11"/>
      <c r="O54" s="11"/>
      <c r="P54" s="11"/>
      <c r="Q54" s="11"/>
      <c r="R54" s="11"/>
      <c r="S54" s="11"/>
      <c r="T54" s="11"/>
      <c r="U54" s="11"/>
      <c r="V54" s="11"/>
      <c r="W54" s="11"/>
      <c r="X54" s="11"/>
      <c r="Y54" s="10"/>
      <c r="AD54" s="3"/>
      <c r="AE54"/>
    </row>
    <row r="55" spans="4:31" ht="15" x14ac:dyDescent="0.25">
      <c r="D55" s="100"/>
      <c r="E55" s="3"/>
      <c r="F55" s="3"/>
      <c r="G55" s="3"/>
      <c r="H55" s="3"/>
      <c r="I55" s="3"/>
      <c r="J55" s="9"/>
      <c r="K55" s="10"/>
      <c r="L55" s="11"/>
      <c r="M55" s="11"/>
      <c r="N55" s="11"/>
      <c r="O55" s="11"/>
      <c r="P55" s="11"/>
      <c r="Q55" s="11"/>
      <c r="R55" s="11"/>
      <c r="S55" s="11"/>
      <c r="T55" s="11"/>
      <c r="U55" s="11"/>
      <c r="V55" s="11"/>
      <c r="W55" s="11"/>
      <c r="X55" s="11"/>
      <c r="Y55" s="10"/>
      <c r="AD55" s="3"/>
      <c r="AE55"/>
    </row>
    <row r="56" spans="4:31" ht="15" x14ac:dyDescent="0.25">
      <c r="D56" s="100"/>
      <c r="E56" s="3"/>
      <c r="F56" s="3"/>
      <c r="G56" s="3"/>
      <c r="H56" s="3"/>
      <c r="I56" s="3"/>
      <c r="J56" s="9"/>
      <c r="K56" s="10"/>
      <c r="L56" s="11"/>
      <c r="M56" s="11"/>
      <c r="N56" s="11"/>
      <c r="O56" s="11"/>
      <c r="P56" s="11"/>
      <c r="Q56" s="11"/>
      <c r="R56" s="11"/>
      <c r="S56" s="11"/>
      <c r="T56" s="11"/>
      <c r="U56" s="11"/>
      <c r="V56" s="11"/>
      <c r="W56" s="11"/>
      <c r="X56" s="11"/>
      <c r="Y56" s="10"/>
      <c r="AD56" s="3"/>
      <c r="AE56"/>
    </row>
    <row r="57" spans="4:31" ht="15" x14ac:dyDescent="0.25">
      <c r="D57" s="100"/>
      <c r="E57" s="3"/>
      <c r="F57" s="3"/>
      <c r="G57" s="3"/>
      <c r="H57" s="3"/>
      <c r="I57" s="3"/>
      <c r="J57" s="9"/>
      <c r="K57" s="10"/>
      <c r="L57" s="11"/>
      <c r="M57" s="11"/>
      <c r="N57" s="11"/>
      <c r="O57" s="11"/>
      <c r="P57" s="11"/>
      <c r="Q57" s="11"/>
      <c r="R57" s="11"/>
      <c r="S57" s="11"/>
      <c r="T57" s="11"/>
      <c r="U57" s="11"/>
      <c r="V57" s="11"/>
      <c r="W57" s="11"/>
      <c r="X57" s="11"/>
      <c r="Y57" s="10"/>
      <c r="AD57" s="3"/>
      <c r="AE57"/>
    </row>
    <row r="58" spans="4:31" ht="15" x14ac:dyDescent="0.25">
      <c r="D58" s="100"/>
      <c r="E58" s="3"/>
      <c r="F58" s="3"/>
      <c r="G58" s="3"/>
      <c r="H58" s="3"/>
      <c r="I58" s="3"/>
      <c r="J58" s="9"/>
      <c r="K58" s="10"/>
      <c r="L58" s="11"/>
      <c r="M58" s="11"/>
      <c r="N58" s="11"/>
      <c r="O58" s="11"/>
      <c r="P58" s="11"/>
      <c r="Q58" s="11"/>
      <c r="R58" s="11"/>
      <c r="S58" s="11"/>
      <c r="T58" s="11"/>
      <c r="U58" s="11"/>
      <c r="V58" s="11"/>
      <c r="W58" s="11"/>
      <c r="X58" s="11"/>
      <c r="Y58" s="10"/>
      <c r="AD58" s="3"/>
      <c r="AE58"/>
    </row>
    <row r="59" spans="4:31" ht="15" x14ac:dyDescent="0.25">
      <c r="D59" s="100"/>
      <c r="E59" s="3"/>
      <c r="F59" s="3"/>
      <c r="G59" s="3"/>
      <c r="H59" s="3"/>
      <c r="I59" s="3"/>
      <c r="J59" s="9"/>
      <c r="K59" s="10"/>
      <c r="L59" s="11"/>
      <c r="M59" s="11"/>
      <c r="N59" s="11"/>
      <c r="O59" s="11"/>
      <c r="P59" s="11"/>
      <c r="Q59" s="11"/>
      <c r="R59" s="11"/>
      <c r="S59" s="11"/>
      <c r="T59" s="11"/>
      <c r="U59" s="11"/>
      <c r="V59" s="11"/>
      <c r="W59" s="11"/>
      <c r="X59" s="11"/>
      <c r="Y59" s="10"/>
      <c r="AD59" s="3"/>
      <c r="AE59"/>
    </row>
    <row r="60" spans="4:31" ht="15" x14ac:dyDescent="0.25">
      <c r="D60" s="100"/>
      <c r="E60" s="3"/>
      <c r="F60" s="3"/>
      <c r="G60" s="3"/>
      <c r="H60" s="3"/>
      <c r="I60" s="3"/>
      <c r="J60" s="9"/>
      <c r="K60" s="10"/>
      <c r="L60" s="11"/>
      <c r="M60" s="11"/>
      <c r="N60" s="11"/>
      <c r="O60" s="11"/>
      <c r="P60" s="11"/>
      <c r="Q60" s="11"/>
      <c r="R60" s="11"/>
      <c r="S60" s="11"/>
      <c r="T60" s="11"/>
      <c r="U60" s="11"/>
      <c r="V60" s="11"/>
      <c r="W60" s="11"/>
      <c r="X60" s="11"/>
      <c r="Y60" s="10"/>
      <c r="AD60" s="3"/>
      <c r="AE60"/>
    </row>
    <row r="61" spans="4:31" ht="15" x14ac:dyDescent="0.25">
      <c r="D61" s="100"/>
      <c r="E61" s="3"/>
      <c r="F61" s="3"/>
      <c r="G61" s="3"/>
      <c r="H61" s="3"/>
      <c r="I61" s="3"/>
      <c r="J61" s="9"/>
      <c r="K61" s="10"/>
      <c r="L61" s="11"/>
      <c r="M61" s="11"/>
      <c r="N61" s="11"/>
      <c r="O61" s="11"/>
      <c r="P61" s="11"/>
      <c r="Q61" s="11"/>
      <c r="R61" s="11"/>
      <c r="S61" s="11"/>
      <c r="T61" s="11"/>
      <c r="U61" s="11"/>
      <c r="V61" s="11"/>
      <c r="W61" s="11"/>
      <c r="X61" s="11"/>
      <c r="Y61" s="10"/>
      <c r="AD61" s="3"/>
      <c r="AE61"/>
    </row>
    <row r="62" spans="4:31" ht="15" x14ac:dyDescent="0.25">
      <c r="D62" s="100"/>
      <c r="E62" s="3"/>
      <c r="F62" s="3"/>
      <c r="G62" s="3"/>
      <c r="H62" s="3"/>
      <c r="I62" s="3"/>
      <c r="J62" s="9"/>
      <c r="K62" s="10"/>
      <c r="L62" s="11"/>
      <c r="M62" s="11"/>
      <c r="N62" s="11"/>
      <c r="O62" s="11"/>
      <c r="P62" s="11"/>
      <c r="Q62" s="11"/>
      <c r="R62" s="11"/>
      <c r="S62" s="11"/>
      <c r="T62" s="11"/>
      <c r="U62" s="11"/>
      <c r="V62" s="11"/>
      <c r="W62" s="11"/>
      <c r="X62" s="11"/>
      <c r="Y62" s="10"/>
      <c r="AD62" s="3"/>
      <c r="AE62"/>
    </row>
    <row r="63" spans="4:31" ht="15" x14ac:dyDescent="0.25">
      <c r="D63" s="100"/>
      <c r="E63" s="3"/>
      <c r="F63" s="3"/>
      <c r="G63" s="3"/>
      <c r="H63" s="3"/>
      <c r="I63" s="3"/>
      <c r="J63" s="9"/>
      <c r="K63" s="10"/>
      <c r="L63" s="11"/>
      <c r="M63" s="11"/>
      <c r="N63" s="11"/>
      <c r="O63" s="11"/>
      <c r="P63" s="11"/>
      <c r="Q63" s="11"/>
      <c r="R63" s="11"/>
      <c r="S63" s="11"/>
      <c r="T63" s="11"/>
      <c r="U63" s="11"/>
      <c r="V63" s="11"/>
      <c r="W63" s="11"/>
      <c r="X63" s="11"/>
      <c r="Y63" s="10"/>
      <c r="AD63" s="3"/>
      <c r="AE63"/>
    </row>
    <row r="64" spans="4:31" ht="15" x14ac:dyDescent="0.25">
      <c r="D64" s="100"/>
      <c r="E64" s="3"/>
      <c r="F64" s="3"/>
      <c r="G64" s="3"/>
      <c r="H64" s="3"/>
      <c r="I64" s="3"/>
      <c r="J64" s="9"/>
      <c r="K64" s="10"/>
      <c r="L64" s="11"/>
      <c r="M64" s="11"/>
      <c r="N64" s="11"/>
      <c r="O64" s="11"/>
      <c r="P64" s="11"/>
      <c r="Q64" s="11"/>
      <c r="R64" s="11"/>
      <c r="S64" s="11"/>
      <c r="T64" s="11"/>
      <c r="U64" s="11"/>
      <c r="V64" s="11"/>
      <c r="W64" s="11"/>
      <c r="X64" s="11"/>
      <c r="Y64" s="10"/>
      <c r="AD64" s="3"/>
      <c r="AE64"/>
    </row>
    <row r="65" spans="4:31" ht="15" x14ac:dyDescent="0.25">
      <c r="D65" s="100"/>
      <c r="E65" s="3"/>
      <c r="F65" s="3"/>
      <c r="G65" s="3"/>
      <c r="H65" s="3"/>
      <c r="I65" s="3"/>
      <c r="J65" s="9"/>
      <c r="K65" s="10"/>
      <c r="L65" s="11"/>
      <c r="M65" s="11"/>
      <c r="N65" s="11"/>
      <c r="O65" s="11"/>
      <c r="P65" s="11"/>
      <c r="Q65" s="11"/>
      <c r="R65" s="11"/>
      <c r="S65" s="11"/>
      <c r="T65" s="11"/>
      <c r="U65" s="11"/>
      <c r="V65" s="11"/>
      <c r="W65" s="11"/>
      <c r="X65" s="11"/>
      <c r="Y65" s="10"/>
      <c r="AD65" s="3"/>
      <c r="AE65"/>
    </row>
    <row r="66" spans="4:31" ht="15" x14ac:dyDescent="0.25">
      <c r="D66" s="100"/>
      <c r="E66" s="3"/>
      <c r="F66" s="3"/>
      <c r="G66" s="3"/>
      <c r="H66" s="3"/>
      <c r="I66" s="3"/>
      <c r="J66" s="9"/>
      <c r="K66" s="10"/>
      <c r="L66" s="11"/>
      <c r="M66" s="11"/>
      <c r="N66" s="11"/>
      <c r="O66" s="11"/>
      <c r="P66" s="11"/>
      <c r="Q66" s="11"/>
      <c r="R66" s="11"/>
      <c r="S66" s="11"/>
      <c r="T66" s="11"/>
      <c r="U66" s="11"/>
      <c r="V66" s="11"/>
      <c r="W66" s="11"/>
      <c r="X66" s="11"/>
      <c r="Y66" s="10"/>
      <c r="AD66" s="3"/>
      <c r="AE66"/>
    </row>
    <row r="67" spans="4:31" ht="15" x14ac:dyDescent="0.25">
      <c r="D67" s="100"/>
      <c r="E67" s="3"/>
      <c r="F67" s="3"/>
      <c r="G67" s="3"/>
      <c r="H67" s="3"/>
      <c r="I67" s="3"/>
      <c r="J67" s="9"/>
      <c r="K67" s="10"/>
      <c r="L67" s="11"/>
      <c r="M67" s="11"/>
      <c r="N67" s="11"/>
      <c r="O67" s="11"/>
      <c r="P67" s="11"/>
      <c r="Q67" s="11"/>
      <c r="R67" s="11"/>
      <c r="S67" s="11"/>
      <c r="T67" s="11"/>
      <c r="U67" s="11"/>
      <c r="V67" s="11"/>
      <c r="W67" s="11"/>
      <c r="X67" s="11"/>
      <c r="Y67" s="10"/>
      <c r="AD67" s="3"/>
      <c r="AE67"/>
    </row>
    <row r="68" spans="4:31" ht="15" x14ac:dyDescent="0.25">
      <c r="D68" s="100"/>
      <c r="E68" s="3"/>
      <c r="F68" s="3"/>
      <c r="G68" s="3"/>
      <c r="H68" s="3"/>
      <c r="I68" s="3"/>
      <c r="J68" s="9"/>
      <c r="K68" s="10"/>
      <c r="L68" s="11"/>
      <c r="M68" s="11"/>
      <c r="N68" s="11"/>
      <c r="O68" s="11"/>
      <c r="P68" s="11"/>
      <c r="Q68" s="11"/>
      <c r="R68" s="11"/>
      <c r="S68" s="11"/>
      <c r="T68" s="11"/>
      <c r="U68" s="11"/>
      <c r="V68" s="11"/>
      <c r="W68" s="11"/>
      <c r="X68" s="11"/>
      <c r="Y68" s="10"/>
      <c r="AD68" s="3"/>
      <c r="AE68"/>
    </row>
    <row r="69" spans="4:31" ht="15" x14ac:dyDescent="0.25">
      <c r="D69" s="100"/>
      <c r="E69" s="3"/>
      <c r="F69" s="3"/>
      <c r="G69" s="3"/>
      <c r="H69" s="3"/>
      <c r="I69" s="3"/>
      <c r="J69" s="9"/>
      <c r="K69" s="10"/>
      <c r="L69" s="11"/>
      <c r="M69" s="11"/>
      <c r="N69" s="11"/>
      <c r="O69" s="11"/>
      <c r="P69" s="11"/>
      <c r="Q69" s="11"/>
      <c r="R69" s="11"/>
      <c r="S69" s="11"/>
      <c r="T69" s="11"/>
      <c r="U69" s="11"/>
      <c r="V69" s="11"/>
      <c r="W69" s="11"/>
      <c r="X69" s="11"/>
      <c r="Y69" s="10"/>
      <c r="AD69" s="3"/>
      <c r="AE69"/>
    </row>
    <row r="70" spans="4:31" ht="15" x14ac:dyDescent="0.25">
      <c r="D70" s="100"/>
      <c r="E70" s="3"/>
      <c r="F70" s="3"/>
      <c r="G70" s="3"/>
      <c r="H70" s="3"/>
      <c r="I70" s="3"/>
      <c r="J70" s="9"/>
      <c r="K70" s="10"/>
      <c r="L70" s="11"/>
      <c r="M70" s="11"/>
      <c r="N70" s="11"/>
      <c r="O70" s="11"/>
      <c r="P70" s="11"/>
      <c r="Q70" s="11"/>
      <c r="R70" s="11"/>
      <c r="S70" s="11"/>
      <c r="T70" s="11"/>
      <c r="U70" s="11"/>
      <c r="V70" s="11"/>
      <c r="W70" s="11"/>
      <c r="X70" s="11"/>
      <c r="Y70" s="10"/>
      <c r="AD70" s="3"/>
      <c r="AE70"/>
    </row>
    <row r="71" spans="4:31" ht="15" x14ac:dyDescent="0.25">
      <c r="D71" s="100"/>
      <c r="E71" s="3"/>
      <c r="F71" s="3"/>
      <c r="G71" s="3"/>
      <c r="H71" s="3"/>
      <c r="I71" s="3"/>
      <c r="J71" s="9"/>
      <c r="K71" s="10"/>
      <c r="L71" s="11"/>
      <c r="M71" s="11"/>
      <c r="N71" s="11"/>
      <c r="O71" s="11"/>
      <c r="P71" s="11"/>
      <c r="Q71" s="11"/>
      <c r="R71" s="11"/>
      <c r="S71" s="11"/>
      <c r="T71" s="11"/>
      <c r="U71" s="11"/>
      <c r="V71" s="11"/>
      <c r="W71" s="11"/>
      <c r="X71" s="11"/>
      <c r="Y71" s="10"/>
      <c r="AD71" s="3"/>
      <c r="AE71"/>
    </row>
    <row r="72" spans="4:31" ht="15" x14ac:dyDescent="0.25">
      <c r="D72" s="100"/>
      <c r="E72" s="3"/>
      <c r="F72" s="3"/>
      <c r="I72" s="3"/>
      <c r="J72" s="9"/>
      <c r="K72" s="10"/>
      <c r="L72" s="11"/>
      <c r="M72" s="11"/>
      <c r="N72" s="11"/>
      <c r="O72" s="11"/>
      <c r="P72" s="11"/>
      <c r="Q72" s="11"/>
      <c r="R72" s="11"/>
      <c r="S72" s="11"/>
      <c r="T72" s="11"/>
      <c r="U72" s="11"/>
      <c r="V72" s="11"/>
      <c r="W72" s="11"/>
      <c r="X72" s="11"/>
      <c r="Y72" s="10"/>
      <c r="AD72" s="3"/>
      <c r="AE72"/>
    </row>
    <row r="73" spans="4:31" ht="15" x14ac:dyDescent="0.25">
      <c r="D73" s="100"/>
      <c r="E73" s="3"/>
      <c r="F73" s="3"/>
      <c r="G73" s="3"/>
      <c r="H73" s="3"/>
      <c r="I73" s="3"/>
      <c r="J73" s="9"/>
      <c r="K73" s="10"/>
      <c r="L73" s="11"/>
      <c r="M73" s="11"/>
      <c r="N73" s="11"/>
      <c r="O73" s="11"/>
      <c r="P73" s="11"/>
      <c r="Q73" s="11"/>
      <c r="R73" s="11"/>
      <c r="S73" s="11"/>
      <c r="T73" s="11"/>
      <c r="U73" s="11"/>
      <c r="V73" s="11"/>
      <c r="W73" s="11"/>
      <c r="X73" s="11"/>
      <c r="Y73" s="10"/>
      <c r="AD73" s="3"/>
      <c r="AE73"/>
    </row>
    <row r="74" spans="4:31" ht="12.75" customHeight="1" x14ac:dyDescent="0.25">
      <c r="D74" s="100"/>
      <c r="E74" s="30"/>
      <c r="F74" s="30"/>
      <c r="G74" s="30"/>
      <c r="H74" s="30"/>
      <c r="I74" s="30"/>
      <c r="J74" s="31"/>
      <c r="K74" s="32"/>
      <c r="L74" s="33"/>
      <c r="M74" s="33"/>
      <c r="N74" s="33"/>
      <c r="O74" s="33"/>
      <c r="P74" s="33"/>
      <c r="Q74" s="33"/>
      <c r="R74" s="33"/>
      <c r="S74" s="33"/>
      <c r="T74" s="33"/>
      <c r="U74" s="33"/>
      <c r="V74" s="33"/>
      <c r="W74" s="33"/>
      <c r="X74" s="33"/>
      <c r="Y74" s="32"/>
      <c r="Z74" s="18"/>
      <c r="AA74" s="18"/>
      <c r="AB74" s="18"/>
      <c r="AC74" s="18"/>
      <c r="AD74" s="30"/>
      <c r="AE74"/>
    </row>
    <row r="75" spans="4:31" ht="12.75" customHeight="1" x14ac:dyDescent="0.25">
      <c r="D75" s="100"/>
      <c r="E75" s="30"/>
      <c r="F75" s="30"/>
      <c r="G75" s="30"/>
      <c r="H75" s="30"/>
      <c r="I75" s="30"/>
      <c r="J75" s="31"/>
      <c r="K75" s="32"/>
      <c r="L75" s="33"/>
      <c r="M75" s="33"/>
      <c r="N75" s="33"/>
      <c r="O75" s="33"/>
      <c r="P75" s="33"/>
      <c r="Q75" s="33"/>
      <c r="R75" s="33"/>
      <c r="S75" s="33"/>
      <c r="T75" s="33"/>
      <c r="U75" s="33"/>
      <c r="V75" s="33"/>
      <c r="W75" s="33"/>
      <c r="X75" s="33"/>
      <c r="Y75" s="32"/>
      <c r="Z75" s="18"/>
      <c r="AA75" s="18"/>
      <c r="AB75" s="18"/>
      <c r="AC75" s="18"/>
      <c r="AD75" s="30"/>
      <c r="AE75"/>
    </row>
    <row r="76" spans="4:31" ht="12.75" customHeight="1" x14ac:dyDescent="0.25">
      <c r="D76" s="100"/>
      <c r="E76" s="30"/>
      <c r="F76" s="30"/>
      <c r="G76" s="30"/>
      <c r="H76" s="30"/>
      <c r="I76" s="30"/>
      <c r="J76" s="31"/>
      <c r="K76" s="32"/>
      <c r="L76" s="33"/>
      <c r="M76" s="33"/>
      <c r="N76" s="33"/>
      <c r="O76" s="33"/>
      <c r="P76" s="33"/>
      <c r="Q76" s="33"/>
      <c r="R76" s="33"/>
      <c r="S76" s="33"/>
      <c r="T76" s="33"/>
      <c r="U76" s="33"/>
      <c r="V76" s="33"/>
      <c r="W76" s="33"/>
      <c r="X76" s="33"/>
      <c r="Y76" s="32"/>
      <c r="Z76" s="18"/>
      <c r="AA76" s="18"/>
      <c r="AB76" s="18"/>
      <c r="AC76" s="18"/>
      <c r="AD76" s="30"/>
      <c r="AE76"/>
    </row>
    <row r="77" spans="4:31" ht="12.75" customHeight="1" x14ac:dyDescent="0.25">
      <c r="D77" s="100"/>
      <c r="E77" s="30"/>
      <c r="F77" s="30"/>
      <c r="G77" s="30"/>
      <c r="H77" s="30"/>
      <c r="I77" s="30"/>
      <c r="J77" s="31"/>
      <c r="K77" s="32"/>
      <c r="L77" s="33"/>
      <c r="M77" s="33"/>
      <c r="N77" s="33"/>
      <c r="O77" s="33"/>
      <c r="P77" s="33"/>
      <c r="Q77" s="33"/>
      <c r="R77" s="33"/>
      <c r="S77" s="33"/>
      <c r="T77" s="33"/>
      <c r="U77" s="33"/>
      <c r="V77" s="33"/>
      <c r="W77" s="33"/>
      <c r="X77" s="33"/>
      <c r="Y77" s="32"/>
      <c r="Z77" s="18"/>
      <c r="AA77" s="18"/>
      <c r="AB77" s="18"/>
      <c r="AC77" s="18"/>
      <c r="AD77" s="30"/>
      <c r="AE77"/>
    </row>
    <row r="78" spans="4:31" ht="12.75" customHeight="1" x14ac:dyDescent="0.25">
      <c r="D78" s="100"/>
      <c r="E78" s="30"/>
      <c r="F78" s="30"/>
      <c r="G78" s="30"/>
      <c r="H78" s="30"/>
      <c r="I78" s="30"/>
      <c r="J78" s="31"/>
      <c r="K78" s="32"/>
      <c r="L78" s="33"/>
      <c r="M78" s="33"/>
      <c r="N78" s="33"/>
      <c r="O78" s="33"/>
      <c r="P78" s="33"/>
      <c r="Q78" s="33"/>
      <c r="R78" s="33"/>
      <c r="S78" s="33"/>
      <c r="T78" s="33"/>
      <c r="U78" s="33"/>
      <c r="V78" s="33"/>
      <c r="W78" s="33"/>
      <c r="X78" s="33"/>
      <c r="Y78" s="32"/>
      <c r="Z78" s="18"/>
      <c r="AA78" s="18"/>
      <c r="AB78" s="18"/>
      <c r="AC78" s="18"/>
      <c r="AD78" s="30"/>
      <c r="AE78"/>
    </row>
    <row r="79" spans="4:31" ht="12.75" customHeight="1" x14ac:dyDescent="0.25">
      <c r="D79" s="100"/>
      <c r="E79" s="30"/>
      <c r="F79" s="30"/>
      <c r="G79" s="30"/>
      <c r="H79" s="18"/>
      <c r="I79" s="30"/>
      <c r="J79" s="31"/>
      <c r="K79" s="32"/>
      <c r="L79" s="33"/>
      <c r="M79" s="33"/>
      <c r="N79" s="33"/>
      <c r="O79" s="33"/>
      <c r="P79" s="33"/>
      <c r="Q79" s="33"/>
      <c r="R79" s="33"/>
      <c r="S79" s="33"/>
      <c r="T79" s="33"/>
      <c r="U79" s="33"/>
      <c r="V79" s="33"/>
      <c r="W79" s="33"/>
      <c r="X79" s="33"/>
      <c r="Y79" s="32"/>
      <c r="Z79" s="18"/>
      <c r="AA79" s="18"/>
      <c r="AB79" s="18"/>
      <c r="AC79" s="18"/>
      <c r="AD79" s="30"/>
      <c r="AE79"/>
    </row>
    <row r="80" spans="4:31" ht="12.75" customHeight="1" x14ac:dyDescent="0.25">
      <c r="D80" s="100"/>
      <c r="E80" s="30"/>
      <c r="F80" s="30"/>
      <c r="G80" s="18"/>
      <c r="H80" s="30"/>
      <c r="I80" s="30"/>
      <c r="J80" s="31"/>
      <c r="K80" s="32"/>
      <c r="L80" s="33"/>
      <c r="M80" s="33"/>
      <c r="N80" s="33"/>
      <c r="O80" s="33"/>
      <c r="P80" s="33"/>
      <c r="Q80" s="33"/>
      <c r="R80" s="33"/>
      <c r="S80" s="33"/>
      <c r="T80" s="33"/>
      <c r="U80" s="33"/>
      <c r="V80" s="33"/>
      <c r="W80" s="33"/>
      <c r="X80" s="33"/>
      <c r="Y80" s="32"/>
      <c r="Z80" s="18"/>
      <c r="AA80" s="18"/>
      <c r="AB80" s="18"/>
      <c r="AC80" s="18"/>
      <c r="AD80" s="30"/>
      <c r="AE80"/>
    </row>
    <row r="81" spans="4:31" ht="12.75" customHeight="1" x14ac:dyDescent="0.25">
      <c r="D81" s="100"/>
      <c r="E81" s="30"/>
      <c r="F81" s="30"/>
      <c r="G81" s="30"/>
      <c r="H81" s="30"/>
      <c r="I81" s="30"/>
      <c r="J81" s="31"/>
      <c r="K81" s="32"/>
      <c r="L81" s="33"/>
      <c r="M81" s="33"/>
      <c r="N81" s="33"/>
      <c r="O81" s="33"/>
      <c r="P81" s="33"/>
      <c r="Q81" s="33"/>
      <c r="R81" s="33"/>
      <c r="S81" s="33"/>
      <c r="T81" s="33"/>
      <c r="U81" s="33"/>
      <c r="V81" s="33"/>
      <c r="W81" s="33"/>
      <c r="X81" s="33"/>
      <c r="Y81" s="32"/>
      <c r="Z81" s="18"/>
      <c r="AA81" s="18"/>
      <c r="AB81" s="18"/>
      <c r="AC81" s="18"/>
      <c r="AD81" s="30"/>
      <c r="AE81"/>
    </row>
    <row r="82" spans="4:31" ht="12.75" customHeight="1" x14ac:dyDescent="0.25">
      <c r="D82" s="100"/>
      <c r="E82" s="30"/>
      <c r="F82" s="30"/>
      <c r="G82" s="30"/>
      <c r="H82" s="30"/>
      <c r="I82" s="30"/>
      <c r="J82" s="31"/>
      <c r="K82" s="32"/>
      <c r="L82" s="33"/>
      <c r="M82" s="33"/>
      <c r="N82" s="33"/>
      <c r="O82" s="33"/>
      <c r="P82" s="33"/>
      <c r="Q82" s="33"/>
      <c r="R82" s="33"/>
      <c r="S82" s="33"/>
      <c r="T82" s="33"/>
      <c r="U82" s="33"/>
      <c r="V82" s="33"/>
      <c r="W82" s="33"/>
      <c r="X82" s="33"/>
      <c r="Y82" s="32"/>
      <c r="Z82" s="18"/>
      <c r="AA82" s="18"/>
      <c r="AB82" s="18"/>
      <c r="AC82" s="18"/>
      <c r="AD82" s="30"/>
      <c r="AE82"/>
    </row>
    <row r="83" spans="4:31" ht="12.75" customHeight="1" x14ac:dyDescent="0.25">
      <c r="D83" s="100"/>
      <c r="E83" s="30"/>
      <c r="F83" s="30"/>
      <c r="G83" s="30"/>
      <c r="H83" s="30"/>
      <c r="I83" s="30"/>
      <c r="J83" s="31"/>
      <c r="K83" s="32"/>
      <c r="L83" s="33"/>
      <c r="M83" s="33"/>
      <c r="N83" s="33"/>
      <c r="O83" s="33"/>
      <c r="P83" s="33"/>
      <c r="Q83" s="33"/>
      <c r="R83" s="33"/>
      <c r="S83" s="33"/>
      <c r="T83" s="33"/>
      <c r="U83" s="33"/>
      <c r="V83" s="33"/>
      <c r="W83" s="33"/>
      <c r="X83" s="33"/>
      <c r="Y83" s="32"/>
      <c r="Z83" s="18"/>
      <c r="AA83" s="18"/>
      <c r="AB83" s="18"/>
      <c r="AC83" s="18"/>
      <c r="AD83" s="30"/>
      <c r="AE83"/>
    </row>
    <row r="84" spans="4:31" ht="12.75" customHeight="1" x14ac:dyDescent="0.25">
      <c r="D84" s="100"/>
      <c r="E84" s="30"/>
      <c r="F84" s="30"/>
      <c r="G84" s="30"/>
      <c r="H84" s="30"/>
      <c r="I84" s="30"/>
      <c r="J84" s="31"/>
      <c r="K84" s="32"/>
      <c r="L84" s="33"/>
      <c r="M84" s="33"/>
      <c r="N84" s="33"/>
      <c r="O84" s="33"/>
      <c r="P84" s="33"/>
      <c r="Q84" s="33"/>
      <c r="R84" s="33"/>
      <c r="S84" s="33"/>
      <c r="T84" s="33"/>
      <c r="U84" s="33"/>
      <c r="V84" s="33"/>
      <c r="W84" s="33"/>
      <c r="X84" s="33"/>
      <c r="Y84" s="32"/>
      <c r="Z84" s="18"/>
      <c r="AA84" s="18"/>
      <c r="AB84" s="18"/>
      <c r="AC84" s="18"/>
      <c r="AD84" s="30"/>
      <c r="AE84"/>
    </row>
    <row r="85" spans="4:31" ht="12.75" customHeight="1" x14ac:dyDescent="0.25">
      <c r="D85" s="100"/>
      <c r="E85" s="30"/>
      <c r="F85" s="30"/>
      <c r="G85" s="30"/>
      <c r="H85" s="30"/>
      <c r="I85" s="30"/>
      <c r="J85" s="31"/>
      <c r="K85" s="32"/>
      <c r="L85" s="33"/>
      <c r="M85" s="33"/>
      <c r="N85" s="33"/>
      <c r="O85" s="33"/>
      <c r="P85" s="33"/>
      <c r="Q85" s="33"/>
      <c r="R85" s="33"/>
      <c r="S85" s="33"/>
      <c r="T85" s="33"/>
      <c r="U85" s="33"/>
      <c r="V85" s="33"/>
      <c r="W85" s="33"/>
      <c r="X85" s="33"/>
      <c r="Y85" s="32"/>
      <c r="Z85" s="18"/>
      <c r="AA85" s="18"/>
      <c r="AB85" s="18"/>
      <c r="AC85" s="18"/>
      <c r="AD85" s="30"/>
      <c r="AE85"/>
    </row>
    <row r="86" spans="4:31" ht="12.75" customHeight="1" x14ac:dyDescent="0.25">
      <c r="D86" s="100"/>
      <c r="E86" s="30"/>
      <c r="F86" s="30"/>
      <c r="G86" s="30"/>
      <c r="H86" s="30"/>
      <c r="I86" s="30"/>
      <c r="J86" s="31"/>
      <c r="K86" s="32"/>
      <c r="L86" s="33"/>
      <c r="M86" s="33"/>
      <c r="N86" s="33"/>
      <c r="O86" s="33"/>
      <c r="P86" s="33"/>
      <c r="Q86" s="33"/>
      <c r="R86" s="33"/>
      <c r="S86" s="33"/>
      <c r="T86" s="33"/>
      <c r="U86" s="33"/>
      <c r="V86" s="33"/>
      <c r="W86" s="33"/>
      <c r="X86" s="33"/>
      <c r="Y86" s="32"/>
      <c r="Z86" s="18"/>
      <c r="AA86" s="18"/>
      <c r="AB86" s="18"/>
      <c r="AC86" s="18"/>
      <c r="AD86" s="30"/>
      <c r="AE86"/>
    </row>
    <row r="87" spans="4:31" ht="12.75" customHeight="1" x14ac:dyDescent="0.25">
      <c r="D87" s="100"/>
      <c r="E87" s="30"/>
      <c r="F87" s="30"/>
      <c r="G87" s="30"/>
      <c r="H87" s="18"/>
      <c r="I87" s="30"/>
      <c r="J87" s="31"/>
      <c r="K87" s="32"/>
      <c r="L87" s="33"/>
      <c r="M87" s="33"/>
      <c r="N87" s="33"/>
      <c r="O87" s="33"/>
      <c r="P87" s="33"/>
      <c r="Q87" s="33"/>
      <c r="R87" s="33"/>
      <c r="S87" s="33"/>
      <c r="T87" s="33"/>
      <c r="U87" s="33"/>
      <c r="V87" s="33"/>
      <c r="W87" s="33"/>
      <c r="X87" s="33"/>
      <c r="Y87" s="32"/>
      <c r="Z87" s="18"/>
      <c r="AA87" s="18"/>
      <c r="AB87" s="18"/>
      <c r="AC87" s="18"/>
      <c r="AD87" s="30"/>
      <c r="AE87"/>
    </row>
    <row r="88" spans="4:31" ht="12.75" customHeight="1" x14ac:dyDescent="0.25">
      <c r="D88" s="100"/>
      <c r="E88" s="30"/>
      <c r="F88" s="30"/>
      <c r="G88" s="30"/>
      <c r="H88" s="30"/>
      <c r="I88" s="30"/>
      <c r="J88" s="31"/>
      <c r="K88" s="32"/>
      <c r="L88" s="33"/>
      <c r="M88" s="33"/>
      <c r="N88" s="33"/>
      <c r="O88" s="33"/>
      <c r="P88" s="33"/>
      <c r="Q88" s="33"/>
      <c r="R88" s="33"/>
      <c r="S88" s="33"/>
      <c r="T88" s="33"/>
      <c r="U88" s="33"/>
      <c r="V88" s="33"/>
      <c r="W88" s="33"/>
      <c r="X88" s="33"/>
      <c r="Y88" s="32"/>
      <c r="Z88" s="18"/>
      <c r="AA88" s="18"/>
      <c r="AB88" s="18"/>
      <c r="AC88" s="18"/>
      <c r="AD88" s="30"/>
      <c r="AE88"/>
    </row>
    <row r="89" spans="4:31" ht="12.75" customHeight="1" x14ac:dyDescent="0.25">
      <c r="D89" s="100"/>
      <c r="E89" s="30"/>
      <c r="F89" s="30"/>
      <c r="G89" s="30"/>
      <c r="H89" s="30"/>
      <c r="I89" s="30"/>
      <c r="J89" s="31"/>
      <c r="K89" s="32"/>
      <c r="L89" s="33"/>
      <c r="M89" s="33"/>
      <c r="N89" s="33"/>
      <c r="O89" s="33"/>
      <c r="P89" s="33"/>
      <c r="Q89" s="33"/>
      <c r="R89" s="33"/>
      <c r="S89" s="33"/>
      <c r="T89" s="33"/>
      <c r="U89" s="33"/>
      <c r="V89" s="33"/>
      <c r="W89" s="33"/>
      <c r="X89" s="33"/>
      <c r="Y89" s="32"/>
      <c r="Z89" s="18"/>
      <c r="AA89" s="18"/>
      <c r="AB89" s="18"/>
      <c r="AC89" s="18"/>
      <c r="AD89" s="30"/>
      <c r="AE89"/>
    </row>
    <row r="90" spans="4:31" ht="12.75" customHeight="1" x14ac:dyDescent="0.25">
      <c r="D90" s="100"/>
      <c r="E90" s="30"/>
      <c r="F90" s="30"/>
      <c r="G90" s="30"/>
      <c r="H90" s="30"/>
      <c r="I90" s="30"/>
      <c r="J90" s="31"/>
      <c r="K90" s="32"/>
      <c r="L90" s="33"/>
      <c r="M90" s="33"/>
      <c r="N90" s="33"/>
      <c r="O90" s="33"/>
      <c r="P90" s="33"/>
      <c r="Q90" s="33"/>
      <c r="R90" s="33"/>
      <c r="S90" s="33"/>
      <c r="T90" s="33"/>
      <c r="U90" s="33"/>
      <c r="V90" s="33"/>
      <c r="W90" s="33"/>
      <c r="X90" s="33"/>
      <c r="Y90" s="32"/>
      <c r="Z90" s="18"/>
      <c r="AA90" s="18"/>
      <c r="AB90" s="18"/>
      <c r="AC90" s="18"/>
      <c r="AD90" s="30"/>
      <c r="AE90"/>
    </row>
    <row r="91" spans="4:31" ht="12.75" customHeight="1" x14ac:dyDescent="0.25">
      <c r="D91" s="100"/>
      <c r="E91" s="30"/>
      <c r="F91" s="30"/>
      <c r="G91" s="30"/>
      <c r="H91" s="30"/>
      <c r="I91" s="30"/>
      <c r="J91" s="31"/>
      <c r="K91" s="32"/>
      <c r="L91" s="33"/>
      <c r="M91" s="33"/>
      <c r="N91" s="33"/>
      <c r="O91" s="33"/>
      <c r="P91" s="33"/>
      <c r="Q91" s="33"/>
      <c r="R91" s="33"/>
      <c r="S91" s="33"/>
      <c r="T91" s="33"/>
      <c r="U91" s="33"/>
      <c r="V91" s="33"/>
      <c r="W91" s="33"/>
      <c r="X91" s="33"/>
      <c r="Y91" s="32"/>
      <c r="Z91" s="18"/>
      <c r="AA91" s="18"/>
      <c r="AB91" s="18"/>
      <c r="AC91" s="18"/>
      <c r="AD91" s="30"/>
      <c r="AE91"/>
    </row>
    <row r="92" spans="4:31" ht="12.75" customHeight="1" x14ac:dyDescent="0.25">
      <c r="D92" s="100"/>
      <c r="E92" s="30"/>
      <c r="F92" s="30"/>
      <c r="G92" s="30"/>
      <c r="H92" s="30"/>
      <c r="I92" s="30"/>
      <c r="J92" s="31"/>
      <c r="K92" s="32"/>
      <c r="L92" s="33"/>
      <c r="M92" s="33"/>
      <c r="N92" s="33"/>
      <c r="O92" s="33"/>
      <c r="P92" s="33"/>
      <c r="Q92" s="33"/>
      <c r="R92" s="33"/>
      <c r="S92" s="33"/>
      <c r="T92" s="33"/>
      <c r="U92" s="33"/>
      <c r="V92" s="33"/>
      <c r="W92" s="33"/>
      <c r="X92" s="33"/>
      <c r="Y92" s="32"/>
      <c r="Z92" s="18"/>
      <c r="AA92" s="18"/>
      <c r="AB92" s="18"/>
      <c r="AC92" s="18"/>
      <c r="AD92" s="30"/>
      <c r="AE92"/>
    </row>
    <row r="93" spans="4:31" ht="12.75" customHeight="1" x14ac:dyDescent="0.25">
      <c r="D93" s="100"/>
      <c r="E93" s="30"/>
      <c r="F93" s="30"/>
      <c r="G93" s="30"/>
      <c r="H93" s="30"/>
      <c r="I93" s="30"/>
      <c r="J93" s="31"/>
      <c r="K93" s="32"/>
      <c r="L93" s="33"/>
      <c r="M93" s="33"/>
      <c r="N93" s="33"/>
      <c r="O93" s="33"/>
      <c r="P93" s="33"/>
      <c r="Q93" s="33"/>
      <c r="R93" s="33"/>
      <c r="S93" s="33"/>
      <c r="T93" s="33"/>
      <c r="U93" s="33"/>
      <c r="V93" s="33"/>
      <c r="W93" s="33"/>
      <c r="X93" s="33"/>
      <c r="Y93" s="32"/>
      <c r="Z93" s="18"/>
      <c r="AA93" s="18"/>
      <c r="AB93" s="18"/>
      <c r="AC93" s="18"/>
      <c r="AD93" s="30"/>
      <c r="AE93"/>
    </row>
    <row r="94" spans="4:31" ht="12.75" customHeight="1" x14ac:dyDescent="0.25">
      <c r="D94" s="100"/>
      <c r="E94" s="30"/>
      <c r="F94" s="30"/>
      <c r="G94" s="30"/>
      <c r="H94" s="30"/>
      <c r="I94" s="30"/>
      <c r="J94" s="31"/>
      <c r="K94" s="32"/>
      <c r="L94" s="33"/>
      <c r="M94" s="33"/>
      <c r="N94" s="33"/>
      <c r="O94" s="33"/>
      <c r="P94" s="33"/>
      <c r="Q94" s="33"/>
      <c r="R94" s="33"/>
      <c r="S94" s="33"/>
      <c r="T94" s="33"/>
      <c r="U94" s="33"/>
      <c r="V94" s="33"/>
      <c r="W94" s="33"/>
      <c r="X94" s="33"/>
      <c r="Y94" s="32"/>
      <c r="Z94" s="18"/>
      <c r="AA94" s="18"/>
      <c r="AB94" s="18"/>
      <c r="AC94" s="18"/>
      <c r="AD94" s="30"/>
      <c r="AE94"/>
    </row>
    <row r="95" spans="4:31" ht="12.75" customHeight="1" x14ac:dyDescent="0.25">
      <c r="D95" s="100"/>
      <c r="E95" s="30"/>
      <c r="F95" s="30"/>
      <c r="G95" s="30"/>
      <c r="H95" s="30"/>
      <c r="I95" s="30"/>
      <c r="J95" s="31"/>
      <c r="K95" s="32"/>
      <c r="L95" s="33"/>
      <c r="M95" s="33"/>
      <c r="N95" s="33"/>
      <c r="O95" s="33"/>
      <c r="P95" s="33"/>
      <c r="Q95" s="33"/>
      <c r="R95" s="33"/>
      <c r="S95" s="33"/>
      <c r="T95" s="33"/>
      <c r="U95" s="33"/>
      <c r="V95" s="33"/>
      <c r="W95" s="33"/>
      <c r="X95" s="33"/>
      <c r="Y95" s="32"/>
      <c r="Z95" s="18"/>
      <c r="AA95" s="18"/>
      <c r="AB95" s="18"/>
      <c r="AC95" s="18"/>
      <c r="AD95" s="30"/>
      <c r="AE95"/>
    </row>
    <row r="96" spans="4:31" ht="12.75" customHeight="1" x14ac:dyDescent="0.25">
      <c r="D96" s="100"/>
      <c r="E96" s="30"/>
      <c r="F96" s="30"/>
      <c r="G96" s="30"/>
      <c r="H96" s="30"/>
      <c r="I96" s="30"/>
      <c r="J96" s="31"/>
      <c r="K96" s="32"/>
      <c r="L96" s="33"/>
      <c r="M96" s="33"/>
      <c r="N96" s="33"/>
      <c r="O96" s="33"/>
      <c r="P96" s="33"/>
      <c r="Q96" s="33"/>
      <c r="R96" s="33"/>
      <c r="S96" s="33"/>
      <c r="T96" s="33"/>
      <c r="U96" s="33"/>
      <c r="V96" s="33"/>
      <c r="W96" s="33"/>
      <c r="X96" s="33"/>
      <c r="Y96" s="32"/>
      <c r="Z96" s="18"/>
      <c r="AA96" s="18"/>
      <c r="AB96" s="18"/>
      <c r="AC96" s="18"/>
      <c r="AD96" s="30"/>
      <c r="AE96"/>
    </row>
    <row r="97" spans="4:31" ht="12.75" customHeight="1" x14ac:dyDescent="0.25">
      <c r="D97" s="100"/>
      <c r="E97" s="30"/>
      <c r="F97" s="30"/>
      <c r="G97" s="30"/>
      <c r="H97" s="30"/>
      <c r="I97" s="30"/>
      <c r="J97" s="31"/>
      <c r="K97" s="32"/>
      <c r="L97" s="33"/>
      <c r="M97" s="33"/>
      <c r="N97" s="33"/>
      <c r="O97" s="33"/>
      <c r="P97" s="33"/>
      <c r="Q97" s="33"/>
      <c r="R97" s="33"/>
      <c r="S97" s="33"/>
      <c r="T97" s="33"/>
      <c r="U97" s="33"/>
      <c r="V97" s="33"/>
      <c r="W97" s="33"/>
      <c r="X97" s="33"/>
      <c r="Y97" s="32"/>
      <c r="Z97" s="18"/>
      <c r="AA97" s="18"/>
      <c r="AB97" s="18"/>
      <c r="AC97" s="18"/>
      <c r="AD97" s="30"/>
      <c r="AE97"/>
    </row>
    <row r="98" spans="4:31" ht="12.75" customHeight="1" x14ac:dyDescent="0.25">
      <c r="D98" s="100"/>
      <c r="E98" s="30"/>
      <c r="F98" s="30"/>
      <c r="G98" s="30"/>
      <c r="H98" s="30"/>
      <c r="I98" s="30"/>
      <c r="J98" s="31"/>
      <c r="K98" s="32"/>
      <c r="L98" s="33"/>
      <c r="M98" s="33"/>
      <c r="N98" s="33"/>
      <c r="O98" s="33"/>
      <c r="P98" s="33"/>
      <c r="Q98" s="33"/>
      <c r="R98" s="33"/>
      <c r="S98" s="33"/>
      <c r="T98" s="33"/>
      <c r="U98" s="33"/>
      <c r="V98" s="33"/>
      <c r="W98" s="33"/>
      <c r="X98" s="33"/>
      <c r="Y98" s="32"/>
      <c r="Z98" s="18"/>
      <c r="AA98" s="18"/>
      <c r="AB98" s="18"/>
      <c r="AC98" s="18"/>
      <c r="AD98" s="30"/>
      <c r="AE98"/>
    </row>
    <row r="99" spans="4:31" ht="12.75" customHeight="1" x14ac:dyDescent="0.25">
      <c r="D99" s="100"/>
      <c r="E99" s="30"/>
      <c r="F99" s="30"/>
      <c r="G99" s="30"/>
      <c r="H99" s="30"/>
      <c r="I99" s="30"/>
      <c r="J99" s="31"/>
      <c r="K99" s="32"/>
      <c r="L99" s="33"/>
      <c r="M99" s="33"/>
      <c r="N99" s="33"/>
      <c r="O99" s="33"/>
      <c r="P99" s="33"/>
      <c r="Q99" s="33"/>
      <c r="R99" s="33"/>
      <c r="S99" s="33"/>
      <c r="T99" s="33"/>
      <c r="U99" s="33"/>
      <c r="V99" s="33"/>
      <c r="W99" s="33"/>
      <c r="X99" s="33"/>
      <c r="Y99" s="32"/>
      <c r="Z99" s="18"/>
      <c r="AA99" s="18"/>
      <c r="AB99" s="18"/>
      <c r="AC99" s="18"/>
      <c r="AD99" s="30"/>
      <c r="AE99"/>
    </row>
    <row r="100" spans="4:31" ht="12.75" customHeight="1" x14ac:dyDescent="0.25">
      <c r="D100" s="100"/>
      <c r="E100" s="30"/>
      <c r="F100" s="30"/>
      <c r="G100" s="30"/>
      <c r="H100" s="30"/>
      <c r="I100" s="30"/>
      <c r="J100" s="31"/>
      <c r="K100" s="32"/>
      <c r="L100" s="33"/>
      <c r="M100" s="33"/>
      <c r="N100" s="33"/>
      <c r="O100" s="33"/>
      <c r="P100" s="33"/>
      <c r="Q100" s="33"/>
      <c r="R100" s="33"/>
      <c r="S100" s="33"/>
      <c r="T100" s="33"/>
      <c r="U100" s="33"/>
      <c r="V100" s="33"/>
      <c r="W100" s="33"/>
      <c r="X100" s="33"/>
      <c r="Y100" s="32"/>
      <c r="Z100" s="18"/>
      <c r="AA100" s="18"/>
      <c r="AB100" s="18"/>
      <c r="AC100" s="18"/>
      <c r="AD100" s="30"/>
      <c r="AE100"/>
    </row>
    <row r="101" spans="4:31" ht="12.75" customHeight="1" x14ac:dyDescent="0.25">
      <c r="D101" s="100"/>
      <c r="E101" s="30"/>
      <c r="F101" s="30"/>
      <c r="G101" s="30"/>
      <c r="H101" s="18"/>
      <c r="I101" s="30"/>
      <c r="J101" s="31"/>
      <c r="K101" s="32"/>
      <c r="L101" s="33"/>
      <c r="M101" s="33"/>
      <c r="N101" s="33"/>
      <c r="O101" s="33"/>
      <c r="P101" s="33"/>
      <c r="Q101" s="33"/>
      <c r="R101" s="33"/>
      <c r="S101" s="33"/>
      <c r="T101" s="33"/>
      <c r="U101" s="33"/>
      <c r="V101" s="33"/>
      <c r="W101" s="33"/>
      <c r="X101" s="33"/>
      <c r="Y101" s="32"/>
      <c r="Z101" s="18"/>
      <c r="AA101" s="18"/>
      <c r="AB101" s="18"/>
      <c r="AC101" s="18"/>
      <c r="AD101" s="30"/>
      <c r="AE101"/>
    </row>
    <row r="102" spans="4:31" ht="12.75" customHeight="1" x14ac:dyDescent="0.25">
      <c r="D102" s="100"/>
      <c r="E102" s="30"/>
      <c r="F102" s="30"/>
      <c r="G102" s="30"/>
      <c r="H102" s="18"/>
      <c r="I102" s="30"/>
      <c r="J102" s="31"/>
      <c r="K102" s="32"/>
      <c r="L102" s="33"/>
      <c r="M102" s="33"/>
      <c r="N102" s="33"/>
      <c r="O102" s="33"/>
      <c r="P102" s="33"/>
      <c r="Q102" s="33"/>
      <c r="R102" s="33"/>
      <c r="S102" s="33"/>
      <c r="T102" s="33"/>
      <c r="U102" s="33"/>
      <c r="V102" s="33"/>
      <c r="W102" s="33"/>
      <c r="X102" s="33"/>
      <c r="Y102" s="32"/>
      <c r="Z102" s="18"/>
      <c r="AA102" s="18"/>
      <c r="AB102" s="18"/>
      <c r="AC102" s="18"/>
      <c r="AD102" s="30"/>
      <c r="AE102"/>
    </row>
    <row r="103" spans="4:31" ht="12.75" customHeight="1" x14ac:dyDescent="0.25">
      <c r="D103" s="100"/>
      <c r="E103" s="30"/>
      <c r="F103" s="30"/>
      <c r="G103" s="30"/>
      <c r="H103" s="30"/>
      <c r="I103" s="30"/>
      <c r="J103" s="31"/>
      <c r="K103" s="32"/>
      <c r="L103" s="33"/>
      <c r="M103" s="33"/>
      <c r="N103" s="33"/>
      <c r="O103" s="33"/>
      <c r="P103" s="33"/>
      <c r="Q103" s="33"/>
      <c r="R103" s="33"/>
      <c r="S103" s="33"/>
      <c r="T103" s="33"/>
      <c r="U103" s="33"/>
      <c r="V103" s="33"/>
      <c r="W103" s="33"/>
      <c r="X103" s="33"/>
      <c r="Y103" s="32"/>
      <c r="Z103" s="18"/>
      <c r="AA103" s="18"/>
      <c r="AB103" s="18"/>
      <c r="AC103" s="18"/>
      <c r="AD103" s="30"/>
      <c r="AE103"/>
    </row>
    <row r="104" spans="4:31" ht="12.75" customHeight="1" x14ac:dyDescent="0.25">
      <c r="D104" s="100"/>
      <c r="E104" s="30"/>
      <c r="F104" s="30"/>
      <c r="G104" s="30"/>
      <c r="H104" s="18"/>
      <c r="I104" s="30"/>
      <c r="J104" s="31"/>
      <c r="K104" s="32"/>
      <c r="L104" s="33"/>
      <c r="M104" s="33"/>
      <c r="N104" s="33"/>
      <c r="O104" s="33"/>
      <c r="P104" s="33"/>
      <c r="Q104" s="33"/>
      <c r="R104" s="33"/>
      <c r="S104" s="33"/>
      <c r="T104" s="33"/>
      <c r="U104" s="33"/>
      <c r="V104" s="33"/>
      <c r="W104" s="33"/>
      <c r="X104" s="33"/>
      <c r="Y104" s="32"/>
      <c r="Z104" s="18"/>
      <c r="AA104" s="18"/>
      <c r="AB104" s="18"/>
      <c r="AC104" s="18"/>
      <c r="AD104" s="30"/>
      <c r="AE104"/>
    </row>
    <row r="105" spans="4:31" ht="12.75" customHeight="1" x14ac:dyDescent="0.25">
      <c r="D105" s="100"/>
      <c r="E105" s="30"/>
      <c r="F105" s="30"/>
      <c r="G105" s="30"/>
      <c r="H105" s="30"/>
      <c r="I105" s="30"/>
      <c r="J105" s="31"/>
      <c r="K105" s="32"/>
      <c r="L105" s="33"/>
      <c r="M105" s="33"/>
      <c r="N105" s="33"/>
      <c r="O105" s="33"/>
      <c r="P105" s="33"/>
      <c r="Q105" s="33"/>
      <c r="R105" s="33"/>
      <c r="S105" s="33"/>
      <c r="T105" s="33"/>
      <c r="U105" s="33"/>
      <c r="V105" s="33"/>
      <c r="W105" s="33"/>
      <c r="X105" s="33"/>
      <c r="Y105" s="32"/>
      <c r="Z105" s="18"/>
      <c r="AA105" s="18"/>
      <c r="AB105" s="18"/>
      <c r="AC105" s="18"/>
      <c r="AD105" s="30"/>
      <c r="AE105"/>
    </row>
    <row r="106" spans="4:31" ht="12.75" customHeight="1" x14ac:dyDescent="0.25">
      <c r="D106" s="100"/>
      <c r="E106" s="30"/>
      <c r="F106" s="30"/>
      <c r="G106" s="30"/>
      <c r="H106" s="30"/>
      <c r="I106" s="30"/>
      <c r="J106" s="31"/>
      <c r="K106" s="32"/>
      <c r="L106" s="33"/>
      <c r="M106" s="33"/>
      <c r="N106" s="33"/>
      <c r="O106" s="33"/>
      <c r="P106" s="33"/>
      <c r="Q106" s="33"/>
      <c r="R106" s="33"/>
      <c r="S106" s="33"/>
      <c r="T106" s="33"/>
      <c r="U106" s="33"/>
      <c r="V106" s="33"/>
      <c r="W106" s="33"/>
      <c r="X106" s="33"/>
      <c r="Y106" s="32"/>
      <c r="Z106" s="18"/>
      <c r="AA106" s="18"/>
      <c r="AB106" s="18"/>
      <c r="AC106" s="18"/>
      <c r="AD106" s="30"/>
      <c r="AE106"/>
    </row>
    <row r="107" spans="4:31" ht="12.75" customHeight="1" x14ac:dyDescent="0.25">
      <c r="D107" s="100"/>
      <c r="E107" s="30"/>
      <c r="F107" s="30"/>
      <c r="G107" s="30"/>
      <c r="H107" s="18"/>
      <c r="I107" s="30"/>
      <c r="J107" s="31"/>
      <c r="K107" s="32"/>
      <c r="L107" s="33"/>
      <c r="M107" s="33"/>
      <c r="N107" s="33"/>
      <c r="O107" s="33"/>
      <c r="P107" s="33"/>
      <c r="Q107" s="33"/>
      <c r="R107" s="33"/>
      <c r="S107" s="33"/>
      <c r="T107" s="33"/>
      <c r="U107" s="33"/>
      <c r="V107" s="33"/>
      <c r="W107" s="33"/>
      <c r="X107" s="33"/>
      <c r="Y107" s="32"/>
      <c r="Z107" s="18"/>
      <c r="AA107" s="18"/>
      <c r="AB107" s="18"/>
      <c r="AC107" s="18"/>
      <c r="AD107" s="30"/>
      <c r="AE107"/>
    </row>
    <row r="108" spans="4:31" ht="12.75" customHeight="1" x14ac:dyDescent="0.25">
      <c r="D108" s="100"/>
      <c r="E108" s="30"/>
      <c r="F108" s="30"/>
      <c r="G108" s="30"/>
      <c r="H108" s="30"/>
      <c r="I108" s="30"/>
      <c r="J108" s="31"/>
      <c r="K108" s="32"/>
      <c r="L108" s="33"/>
      <c r="M108" s="33"/>
      <c r="N108" s="33"/>
      <c r="O108" s="33"/>
      <c r="P108" s="33"/>
      <c r="Q108" s="33"/>
      <c r="R108" s="33"/>
      <c r="S108" s="33"/>
      <c r="T108" s="33"/>
      <c r="U108" s="33"/>
      <c r="V108" s="33"/>
      <c r="W108" s="33"/>
      <c r="X108" s="33"/>
      <c r="Y108" s="32"/>
      <c r="Z108" s="18"/>
      <c r="AA108" s="18"/>
      <c r="AB108" s="18"/>
      <c r="AC108" s="18"/>
      <c r="AD108" s="30"/>
      <c r="AE108"/>
    </row>
    <row r="109" spans="4:31" ht="12.75" customHeight="1" x14ac:dyDescent="0.25">
      <c r="D109" s="100"/>
      <c r="E109" s="30"/>
      <c r="F109" s="30"/>
      <c r="G109" s="30"/>
      <c r="H109" s="30"/>
      <c r="I109" s="30"/>
      <c r="J109" s="31"/>
      <c r="K109" s="32"/>
      <c r="L109" s="33"/>
      <c r="M109" s="33"/>
      <c r="N109" s="33"/>
      <c r="O109" s="33"/>
      <c r="P109" s="33"/>
      <c r="Q109" s="33"/>
      <c r="R109" s="33"/>
      <c r="S109" s="33"/>
      <c r="T109" s="33"/>
      <c r="U109" s="33"/>
      <c r="V109" s="33"/>
      <c r="W109" s="33"/>
      <c r="X109" s="33"/>
      <c r="Y109" s="32"/>
      <c r="Z109" s="18"/>
      <c r="AA109" s="18"/>
      <c r="AB109" s="18"/>
      <c r="AC109" s="18"/>
      <c r="AD109" s="30"/>
      <c r="AE109"/>
    </row>
    <row r="110" spans="4:31" ht="12.75" customHeight="1" x14ac:dyDescent="0.25">
      <c r="D110" s="100"/>
      <c r="E110" s="30"/>
      <c r="F110" s="30"/>
      <c r="G110" s="30"/>
      <c r="H110" s="30"/>
      <c r="I110" s="30"/>
      <c r="J110" s="31"/>
      <c r="K110" s="32"/>
      <c r="L110" s="33"/>
      <c r="M110" s="33"/>
      <c r="N110" s="33"/>
      <c r="O110" s="33"/>
      <c r="P110" s="33"/>
      <c r="Q110" s="33"/>
      <c r="R110" s="33"/>
      <c r="S110" s="33"/>
      <c r="T110" s="33"/>
      <c r="U110" s="33"/>
      <c r="V110" s="33"/>
      <c r="W110" s="33"/>
      <c r="X110" s="33"/>
      <c r="Y110" s="32"/>
      <c r="Z110" s="18"/>
      <c r="AA110" s="18"/>
      <c r="AB110" s="18"/>
      <c r="AC110" s="18"/>
      <c r="AD110" s="30"/>
      <c r="AE110"/>
    </row>
    <row r="111" spans="4:31" ht="12.75" customHeight="1" x14ac:dyDescent="0.25">
      <c r="D111" s="100"/>
      <c r="E111" s="30"/>
      <c r="F111" s="30"/>
      <c r="G111" s="30"/>
      <c r="H111" s="30"/>
      <c r="I111" s="30"/>
      <c r="J111" s="31"/>
      <c r="K111" s="32"/>
      <c r="L111" s="33"/>
      <c r="M111" s="33"/>
      <c r="N111" s="33"/>
      <c r="O111" s="33"/>
      <c r="P111" s="33"/>
      <c r="Q111" s="33"/>
      <c r="R111" s="33"/>
      <c r="S111" s="33"/>
      <c r="T111" s="33"/>
      <c r="U111" s="33"/>
      <c r="V111" s="33"/>
      <c r="W111" s="33"/>
      <c r="X111" s="33"/>
      <c r="Y111" s="32"/>
      <c r="Z111" s="18"/>
      <c r="AA111" s="18"/>
      <c r="AB111" s="18"/>
      <c r="AC111" s="18"/>
      <c r="AD111" s="30"/>
      <c r="AE111"/>
    </row>
    <row r="112" spans="4:31" ht="12.75" customHeight="1" x14ac:dyDescent="0.25">
      <c r="D112" s="100"/>
      <c r="E112" s="30"/>
      <c r="F112" s="30"/>
      <c r="G112" s="30"/>
      <c r="H112" s="30"/>
      <c r="I112" s="30"/>
      <c r="J112" s="31"/>
      <c r="K112" s="32"/>
      <c r="L112" s="33"/>
      <c r="M112" s="33"/>
      <c r="N112" s="33"/>
      <c r="O112" s="33"/>
      <c r="P112" s="33"/>
      <c r="Q112" s="33"/>
      <c r="R112" s="33"/>
      <c r="S112" s="33"/>
      <c r="T112" s="33"/>
      <c r="U112" s="33"/>
      <c r="V112" s="33"/>
      <c r="W112" s="33"/>
      <c r="X112" s="33"/>
      <c r="Y112" s="32"/>
      <c r="Z112" s="18"/>
      <c r="AA112" s="18"/>
      <c r="AB112" s="18"/>
      <c r="AC112" s="18"/>
      <c r="AD112" s="30"/>
      <c r="AE112"/>
    </row>
    <row r="113" spans="4:31" ht="12.75" customHeight="1" x14ac:dyDescent="0.25">
      <c r="D113" s="100"/>
      <c r="E113" s="30"/>
      <c r="F113" s="30"/>
      <c r="G113" s="30"/>
      <c r="H113" s="30"/>
      <c r="I113" s="30"/>
      <c r="J113" s="31"/>
      <c r="K113" s="32"/>
      <c r="L113" s="33"/>
      <c r="M113" s="33"/>
      <c r="N113" s="33"/>
      <c r="O113" s="33"/>
      <c r="P113" s="33"/>
      <c r="Q113" s="33"/>
      <c r="R113" s="33"/>
      <c r="S113" s="33"/>
      <c r="T113" s="33"/>
      <c r="U113" s="33"/>
      <c r="V113" s="33"/>
      <c r="W113" s="33"/>
      <c r="X113" s="33"/>
      <c r="Y113" s="32"/>
      <c r="Z113" s="18"/>
      <c r="AA113" s="18"/>
      <c r="AB113" s="18"/>
      <c r="AC113" s="18"/>
      <c r="AD113" s="30"/>
      <c r="AE113"/>
    </row>
    <row r="114" spans="4:31" ht="12.75" customHeight="1" x14ac:dyDescent="0.25">
      <c r="D114" s="100"/>
      <c r="E114" s="30"/>
      <c r="F114" s="30"/>
      <c r="G114" s="30"/>
      <c r="H114" s="30"/>
      <c r="I114" s="30"/>
      <c r="J114" s="31"/>
      <c r="K114" s="32"/>
      <c r="L114" s="33"/>
      <c r="M114" s="33"/>
      <c r="N114" s="33"/>
      <c r="O114" s="33"/>
      <c r="P114" s="33"/>
      <c r="Q114" s="33"/>
      <c r="R114" s="33"/>
      <c r="S114" s="33"/>
      <c r="T114" s="33"/>
      <c r="U114" s="33"/>
      <c r="V114" s="33"/>
      <c r="W114" s="33"/>
      <c r="X114" s="33"/>
      <c r="Y114" s="32"/>
      <c r="Z114" s="18"/>
      <c r="AA114" s="18"/>
      <c r="AB114" s="18"/>
      <c r="AC114" s="18"/>
      <c r="AD114" s="30"/>
      <c r="AE114"/>
    </row>
    <row r="115" spans="4:31" ht="12.75" customHeight="1" x14ac:dyDescent="0.25">
      <c r="D115" s="100"/>
      <c r="E115" s="30"/>
      <c r="F115" s="30"/>
      <c r="G115" s="30"/>
      <c r="H115" s="30"/>
      <c r="I115" s="30"/>
      <c r="J115" s="31"/>
      <c r="K115" s="32"/>
      <c r="L115" s="33"/>
      <c r="M115" s="33"/>
      <c r="N115" s="33"/>
      <c r="O115" s="33"/>
      <c r="P115" s="33"/>
      <c r="Q115" s="33"/>
      <c r="R115" s="33"/>
      <c r="S115" s="33"/>
      <c r="T115" s="33"/>
      <c r="U115" s="33"/>
      <c r="V115" s="33"/>
      <c r="W115" s="33"/>
      <c r="X115" s="33"/>
      <c r="Y115" s="32"/>
      <c r="Z115" s="18"/>
      <c r="AA115" s="18"/>
      <c r="AB115" s="18"/>
      <c r="AC115" s="18"/>
      <c r="AD115" s="30"/>
      <c r="AE115"/>
    </row>
    <row r="116" spans="4:31" ht="12.75" customHeight="1" x14ac:dyDescent="0.25">
      <c r="D116" s="100"/>
      <c r="E116" s="30"/>
      <c r="F116" s="30"/>
      <c r="G116" s="30"/>
      <c r="H116" s="30"/>
      <c r="I116" s="30"/>
      <c r="J116" s="31"/>
      <c r="K116" s="32"/>
      <c r="L116" s="33"/>
      <c r="M116" s="33"/>
      <c r="N116" s="33"/>
      <c r="O116" s="33"/>
      <c r="P116" s="33"/>
      <c r="Q116" s="33"/>
      <c r="R116" s="33"/>
      <c r="S116" s="33"/>
      <c r="T116" s="33"/>
      <c r="U116" s="33"/>
      <c r="V116" s="33"/>
      <c r="W116" s="33"/>
      <c r="X116" s="33"/>
      <c r="Y116" s="32"/>
      <c r="Z116" s="18"/>
      <c r="AA116" s="18"/>
      <c r="AB116" s="18"/>
      <c r="AC116" s="18"/>
      <c r="AD116" s="30"/>
      <c r="AE116"/>
    </row>
    <row r="117" spans="4:31" ht="12.75" customHeight="1" x14ac:dyDescent="0.25">
      <c r="D117" s="100"/>
      <c r="E117" s="30"/>
      <c r="F117" s="30"/>
      <c r="G117" s="30"/>
      <c r="H117" s="30"/>
      <c r="I117" s="30"/>
      <c r="J117" s="31"/>
      <c r="K117" s="32"/>
      <c r="L117" s="33"/>
      <c r="M117" s="33"/>
      <c r="N117" s="33"/>
      <c r="O117" s="33"/>
      <c r="P117" s="33"/>
      <c r="Q117" s="33"/>
      <c r="R117" s="33"/>
      <c r="S117" s="33"/>
      <c r="T117" s="33"/>
      <c r="U117" s="33"/>
      <c r="V117" s="33"/>
      <c r="W117" s="33"/>
      <c r="X117" s="33"/>
      <c r="Y117" s="32"/>
      <c r="Z117" s="18"/>
      <c r="AA117" s="18"/>
      <c r="AB117" s="18"/>
      <c r="AC117" s="18"/>
      <c r="AD117" s="30"/>
      <c r="AE117"/>
    </row>
    <row r="118" spans="4:31" ht="12.75" customHeight="1" x14ac:dyDescent="0.25">
      <c r="D118" s="100"/>
      <c r="E118" s="30"/>
      <c r="F118" s="30"/>
      <c r="G118" s="30"/>
      <c r="H118" s="30"/>
      <c r="I118" s="30"/>
      <c r="J118" s="31"/>
      <c r="K118" s="32"/>
      <c r="L118" s="33"/>
      <c r="M118" s="33"/>
      <c r="N118" s="33"/>
      <c r="O118" s="33"/>
      <c r="P118" s="33"/>
      <c r="Q118" s="33"/>
      <c r="R118" s="33"/>
      <c r="S118" s="33"/>
      <c r="T118" s="33"/>
      <c r="U118" s="33"/>
      <c r="V118" s="33"/>
      <c r="W118" s="33"/>
      <c r="X118" s="33"/>
      <c r="Y118" s="32"/>
      <c r="Z118" s="18"/>
      <c r="AA118" s="18"/>
      <c r="AB118" s="18"/>
      <c r="AC118" s="18"/>
      <c r="AD118" s="30"/>
      <c r="AE118"/>
    </row>
    <row r="119" spans="4:31" ht="12.75" customHeight="1" x14ac:dyDescent="0.25">
      <c r="D119" s="100"/>
      <c r="E119" s="30"/>
      <c r="F119" s="30"/>
      <c r="G119" s="30"/>
      <c r="H119" s="18"/>
      <c r="I119" s="30"/>
      <c r="J119" s="31"/>
      <c r="K119" s="32"/>
      <c r="L119" s="33"/>
      <c r="M119" s="33"/>
      <c r="N119" s="33"/>
      <c r="O119" s="33"/>
      <c r="P119" s="33"/>
      <c r="Q119" s="33"/>
      <c r="R119" s="33"/>
      <c r="S119" s="33"/>
      <c r="T119" s="33"/>
      <c r="U119" s="33"/>
      <c r="V119" s="33"/>
      <c r="W119" s="33"/>
      <c r="X119" s="33"/>
      <c r="Y119" s="32"/>
      <c r="Z119" s="18"/>
      <c r="AA119" s="18"/>
      <c r="AB119" s="18"/>
      <c r="AC119" s="18"/>
      <c r="AD119" s="30"/>
      <c r="AE119"/>
    </row>
    <row r="120" spans="4:31" ht="12.75" customHeight="1" x14ac:dyDescent="0.25">
      <c r="D120" s="100"/>
      <c r="E120" s="30"/>
      <c r="F120" s="30"/>
      <c r="G120" s="30"/>
      <c r="H120" s="30"/>
      <c r="I120" s="30"/>
      <c r="J120" s="31"/>
      <c r="K120" s="32"/>
      <c r="L120" s="33"/>
      <c r="M120" s="33"/>
      <c r="N120" s="33"/>
      <c r="O120" s="33"/>
      <c r="P120" s="33"/>
      <c r="Q120" s="33"/>
      <c r="R120" s="33"/>
      <c r="S120" s="33"/>
      <c r="T120" s="33"/>
      <c r="U120" s="33"/>
      <c r="V120" s="33"/>
      <c r="W120" s="33"/>
      <c r="X120" s="33"/>
      <c r="Y120" s="32"/>
      <c r="Z120" s="18"/>
      <c r="AA120" s="18"/>
      <c r="AB120" s="18"/>
      <c r="AC120" s="18"/>
      <c r="AD120" s="30"/>
      <c r="AE120"/>
    </row>
    <row r="121" spans="4:31" ht="12.75" customHeight="1" x14ac:dyDescent="0.25">
      <c r="D121" s="100"/>
      <c r="E121" s="30"/>
      <c r="F121" s="30"/>
      <c r="G121" s="30"/>
      <c r="H121" s="30"/>
      <c r="I121" s="30"/>
      <c r="J121" s="31"/>
      <c r="K121" s="32"/>
      <c r="L121" s="33"/>
      <c r="M121" s="33"/>
      <c r="N121" s="33"/>
      <c r="O121" s="33"/>
      <c r="P121" s="33"/>
      <c r="Q121" s="33"/>
      <c r="R121" s="33"/>
      <c r="S121" s="33"/>
      <c r="T121" s="33"/>
      <c r="U121" s="33"/>
      <c r="V121" s="33"/>
      <c r="W121" s="33"/>
      <c r="X121" s="33"/>
      <c r="Y121" s="32"/>
      <c r="Z121" s="18"/>
      <c r="AA121" s="18"/>
      <c r="AB121" s="18"/>
      <c r="AC121" s="18"/>
      <c r="AD121" s="30"/>
      <c r="AE121"/>
    </row>
    <row r="122" spans="4:31" ht="12.75" customHeight="1" x14ac:dyDescent="0.25">
      <c r="D122" s="100"/>
      <c r="E122" s="30"/>
      <c r="F122" s="30"/>
      <c r="G122" s="30"/>
      <c r="H122" s="18"/>
      <c r="I122" s="30"/>
      <c r="J122" s="31"/>
      <c r="K122" s="32"/>
      <c r="L122" s="33"/>
      <c r="M122" s="33"/>
      <c r="N122" s="33"/>
      <c r="O122" s="33"/>
      <c r="P122" s="33"/>
      <c r="Q122" s="33"/>
      <c r="R122" s="33"/>
      <c r="S122" s="33"/>
      <c r="T122" s="33"/>
      <c r="U122" s="33"/>
      <c r="V122" s="33"/>
      <c r="W122" s="33"/>
      <c r="X122" s="33"/>
      <c r="Y122" s="32"/>
      <c r="Z122" s="18"/>
      <c r="AA122" s="18"/>
      <c r="AB122" s="18"/>
      <c r="AC122" s="18"/>
      <c r="AD122" s="30"/>
      <c r="AE122"/>
    </row>
    <row r="123" spans="4:31" ht="12.75" customHeight="1" x14ac:dyDescent="0.25">
      <c r="D123" s="100"/>
      <c r="E123" s="30"/>
      <c r="F123" s="30"/>
      <c r="G123" s="18"/>
      <c r="H123" s="30"/>
      <c r="I123" s="30"/>
      <c r="J123" s="31"/>
      <c r="K123" s="32"/>
      <c r="L123" s="33"/>
      <c r="M123" s="33"/>
      <c r="N123" s="33"/>
      <c r="O123" s="33"/>
      <c r="P123" s="33"/>
      <c r="Q123" s="33"/>
      <c r="R123" s="33"/>
      <c r="S123" s="33"/>
      <c r="T123" s="33"/>
      <c r="U123" s="33"/>
      <c r="V123" s="33"/>
      <c r="W123" s="33"/>
      <c r="X123" s="33"/>
      <c r="Y123" s="32"/>
      <c r="Z123" s="18"/>
      <c r="AA123" s="18"/>
      <c r="AB123" s="18"/>
      <c r="AC123" s="18"/>
      <c r="AD123" s="30"/>
      <c r="AE123"/>
    </row>
    <row r="124" spans="4:31" ht="12.75" customHeight="1" x14ac:dyDescent="0.25">
      <c r="D124" s="100"/>
      <c r="E124" s="30"/>
      <c r="F124" s="30"/>
      <c r="G124" s="30"/>
      <c r="H124" s="30"/>
      <c r="I124" s="30"/>
      <c r="J124" s="31"/>
      <c r="K124" s="32"/>
      <c r="L124" s="33"/>
      <c r="M124" s="33"/>
      <c r="N124" s="33"/>
      <c r="O124" s="33"/>
      <c r="P124" s="33"/>
      <c r="Q124" s="33"/>
      <c r="R124" s="33"/>
      <c r="S124" s="33"/>
      <c r="T124" s="33"/>
      <c r="U124" s="33"/>
      <c r="V124" s="33"/>
      <c r="W124" s="33"/>
      <c r="X124" s="33"/>
      <c r="Y124" s="32"/>
      <c r="Z124" s="18"/>
      <c r="AA124" s="18"/>
      <c r="AB124" s="18"/>
      <c r="AC124" s="18"/>
      <c r="AD124" s="30"/>
      <c r="AE124"/>
    </row>
    <row r="125" spans="4:31" ht="12.75" customHeight="1" x14ac:dyDescent="0.25">
      <c r="D125" s="100"/>
      <c r="E125" s="30"/>
      <c r="F125" s="30"/>
      <c r="G125" s="30"/>
      <c r="H125" s="18"/>
      <c r="I125" s="30"/>
      <c r="J125" s="31"/>
      <c r="K125" s="32"/>
      <c r="L125" s="33"/>
      <c r="M125" s="33"/>
      <c r="N125" s="33"/>
      <c r="O125" s="33"/>
      <c r="P125" s="33"/>
      <c r="Q125" s="33"/>
      <c r="R125" s="33"/>
      <c r="S125" s="33"/>
      <c r="T125" s="33"/>
      <c r="U125" s="33"/>
      <c r="V125" s="33"/>
      <c r="W125" s="33"/>
      <c r="X125" s="33"/>
      <c r="Y125" s="32"/>
      <c r="Z125" s="18"/>
      <c r="AA125" s="18"/>
      <c r="AB125" s="18"/>
      <c r="AC125" s="18"/>
      <c r="AD125" s="30"/>
      <c r="AE125"/>
    </row>
    <row r="126" spans="4:31" ht="12.75" customHeight="1" x14ac:dyDescent="0.25">
      <c r="D126" s="100"/>
      <c r="E126" s="30"/>
      <c r="F126" s="30"/>
      <c r="G126" s="30"/>
      <c r="H126" s="18"/>
      <c r="I126" s="30"/>
      <c r="J126" s="31"/>
      <c r="K126" s="32"/>
      <c r="L126" s="33"/>
      <c r="M126" s="33"/>
      <c r="N126" s="33"/>
      <c r="O126" s="33"/>
      <c r="P126" s="33"/>
      <c r="Q126" s="33"/>
      <c r="R126" s="33"/>
      <c r="S126" s="33"/>
      <c r="T126" s="33"/>
      <c r="U126" s="33"/>
      <c r="V126" s="33"/>
      <c r="W126" s="33"/>
      <c r="X126" s="33"/>
      <c r="Y126" s="32"/>
      <c r="Z126" s="18"/>
      <c r="AA126" s="18"/>
      <c r="AB126" s="18"/>
      <c r="AC126" s="18"/>
      <c r="AD126" s="30"/>
      <c r="AE126"/>
    </row>
    <row r="127" spans="4:31" ht="12.75" customHeight="1" x14ac:dyDescent="0.25">
      <c r="D127" s="100"/>
      <c r="E127" s="30"/>
      <c r="F127" s="30"/>
      <c r="G127" s="30"/>
      <c r="H127" s="30"/>
      <c r="I127" s="30"/>
      <c r="J127" s="31"/>
      <c r="K127" s="32"/>
      <c r="L127" s="33"/>
      <c r="M127" s="33"/>
      <c r="N127" s="33"/>
      <c r="O127" s="33"/>
      <c r="P127" s="33"/>
      <c r="Q127" s="33"/>
      <c r="R127" s="33"/>
      <c r="S127" s="33"/>
      <c r="T127" s="33"/>
      <c r="U127" s="33"/>
      <c r="V127" s="33"/>
      <c r="W127" s="33"/>
      <c r="X127" s="33"/>
      <c r="Y127" s="32"/>
      <c r="Z127" s="18"/>
      <c r="AA127" s="18"/>
      <c r="AB127" s="18"/>
      <c r="AC127" s="18"/>
      <c r="AD127" s="30"/>
      <c r="AE127"/>
    </row>
    <row r="128" spans="4:31" ht="12.75" customHeight="1" x14ac:dyDescent="0.25">
      <c r="D128" s="100"/>
      <c r="E128" s="30"/>
      <c r="F128" s="30"/>
      <c r="G128" s="30"/>
      <c r="H128" s="30"/>
      <c r="I128" s="30"/>
      <c r="J128" s="31"/>
      <c r="K128" s="32"/>
      <c r="L128" s="33"/>
      <c r="M128" s="33"/>
      <c r="N128" s="33"/>
      <c r="O128" s="33"/>
      <c r="P128" s="33"/>
      <c r="Q128" s="33"/>
      <c r="R128" s="33"/>
      <c r="S128" s="33"/>
      <c r="T128" s="33"/>
      <c r="U128" s="33"/>
      <c r="V128" s="33"/>
      <c r="W128" s="33"/>
      <c r="X128" s="33"/>
      <c r="Y128" s="32"/>
      <c r="Z128" s="18"/>
      <c r="AA128" s="18"/>
      <c r="AB128" s="18"/>
      <c r="AC128" s="18"/>
      <c r="AD128" s="30"/>
      <c r="AE128"/>
    </row>
    <row r="129" spans="4:31" ht="12.75" customHeight="1" x14ac:dyDescent="0.25">
      <c r="D129" s="100"/>
      <c r="E129" s="30"/>
      <c r="F129" s="30"/>
      <c r="G129" s="30"/>
      <c r="H129" s="30"/>
      <c r="I129" s="30"/>
      <c r="J129" s="31"/>
      <c r="K129" s="32"/>
      <c r="L129" s="33"/>
      <c r="M129" s="33"/>
      <c r="N129" s="33"/>
      <c r="O129" s="33"/>
      <c r="P129" s="33"/>
      <c r="Q129" s="33"/>
      <c r="R129" s="33"/>
      <c r="S129" s="33"/>
      <c r="T129" s="33"/>
      <c r="U129" s="33"/>
      <c r="V129" s="33"/>
      <c r="W129" s="33"/>
      <c r="X129" s="33"/>
      <c r="Y129" s="32"/>
      <c r="Z129" s="18"/>
      <c r="AA129" s="18"/>
      <c r="AB129" s="18"/>
      <c r="AC129" s="18"/>
      <c r="AD129" s="30"/>
      <c r="AE129"/>
    </row>
    <row r="130" spans="4:31" ht="12.75" customHeight="1" x14ac:dyDescent="0.25">
      <c r="D130" s="100"/>
      <c r="E130" s="30"/>
      <c r="F130" s="30"/>
      <c r="G130" s="30"/>
      <c r="H130" s="30"/>
      <c r="I130" s="30"/>
      <c r="J130" s="31"/>
      <c r="K130" s="32"/>
      <c r="L130" s="33"/>
      <c r="M130" s="33"/>
      <c r="N130" s="33"/>
      <c r="O130" s="33"/>
      <c r="P130" s="33"/>
      <c r="Q130" s="33"/>
      <c r="R130" s="33"/>
      <c r="S130" s="33"/>
      <c r="T130" s="33"/>
      <c r="U130" s="33"/>
      <c r="V130" s="33"/>
      <c r="W130" s="33"/>
      <c r="X130" s="33"/>
      <c r="Y130" s="32"/>
      <c r="Z130" s="18"/>
      <c r="AA130" s="18"/>
      <c r="AB130" s="18"/>
      <c r="AC130" s="18"/>
      <c r="AD130" s="30"/>
      <c r="AE130"/>
    </row>
    <row r="131" spans="4:31" ht="12.75" customHeight="1" x14ac:dyDescent="0.25">
      <c r="D131" s="100"/>
      <c r="E131" s="30"/>
      <c r="F131" s="30"/>
      <c r="G131" s="30"/>
      <c r="H131" s="30"/>
      <c r="I131" s="30"/>
      <c r="J131" s="31"/>
      <c r="K131" s="32"/>
      <c r="L131" s="33"/>
      <c r="M131" s="33"/>
      <c r="N131" s="33"/>
      <c r="O131" s="33"/>
      <c r="P131" s="33"/>
      <c r="Q131" s="33"/>
      <c r="R131" s="33"/>
      <c r="S131" s="33"/>
      <c r="T131" s="33"/>
      <c r="U131" s="33"/>
      <c r="V131" s="33"/>
      <c r="W131" s="33"/>
      <c r="X131" s="33"/>
      <c r="Y131" s="32"/>
      <c r="Z131" s="18"/>
      <c r="AA131" s="18"/>
      <c r="AB131" s="18"/>
      <c r="AC131" s="18"/>
      <c r="AD131" s="30"/>
      <c r="AE131"/>
    </row>
    <row r="132" spans="4:31" ht="12.75" customHeight="1" x14ac:dyDescent="0.25">
      <c r="D132" s="100"/>
      <c r="E132" s="30"/>
      <c r="F132" s="30"/>
      <c r="G132" s="30"/>
      <c r="H132" s="30"/>
      <c r="I132" s="30"/>
      <c r="J132" s="31"/>
      <c r="K132" s="32"/>
      <c r="L132" s="33"/>
      <c r="M132" s="33"/>
      <c r="N132" s="33"/>
      <c r="O132" s="33"/>
      <c r="P132" s="33"/>
      <c r="Q132" s="33"/>
      <c r="R132" s="33"/>
      <c r="S132" s="33"/>
      <c r="T132" s="33"/>
      <c r="U132" s="33"/>
      <c r="V132" s="33"/>
      <c r="W132" s="33"/>
      <c r="X132" s="33"/>
      <c r="Y132" s="32"/>
      <c r="Z132" s="18"/>
      <c r="AA132" s="18"/>
      <c r="AB132" s="18"/>
      <c r="AC132" s="18"/>
      <c r="AD132" s="30"/>
      <c r="AE132"/>
    </row>
    <row r="133" spans="4:31" ht="12.75" customHeight="1" x14ac:dyDescent="0.25">
      <c r="D133" s="100"/>
      <c r="E133" s="30"/>
      <c r="F133" s="30"/>
      <c r="G133" s="30"/>
      <c r="H133" s="30"/>
      <c r="I133" s="30"/>
      <c r="J133" s="31"/>
      <c r="K133" s="32"/>
      <c r="L133" s="33"/>
      <c r="M133" s="33"/>
      <c r="N133" s="33"/>
      <c r="O133" s="33"/>
      <c r="P133" s="33"/>
      <c r="Q133" s="33"/>
      <c r="R133" s="33"/>
      <c r="S133" s="33"/>
      <c r="T133" s="33"/>
      <c r="U133" s="33"/>
      <c r="V133" s="33"/>
      <c r="W133" s="33"/>
      <c r="X133" s="33"/>
      <c r="Y133" s="32"/>
      <c r="Z133" s="18"/>
      <c r="AA133" s="18"/>
      <c r="AB133" s="18"/>
      <c r="AC133" s="18"/>
      <c r="AD133" s="30"/>
      <c r="AE133"/>
    </row>
    <row r="134" spans="4:31" ht="12.75" customHeight="1" x14ac:dyDescent="0.25">
      <c r="D134" s="100"/>
      <c r="E134" s="30"/>
      <c r="F134" s="30"/>
      <c r="G134" s="30"/>
      <c r="H134" s="30"/>
      <c r="I134" s="30"/>
      <c r="J134" s="31"/>
      <c r="K134" s="32"/>
      <c r="L134" s="33"/>
      <c r="M134" s="33"/>
      <c r="N134" s="33"/>
      <c r="O134" s="33"/>
      <c r="P134" s="33"/>
      <c r="Q134" s="33"/>
      <c r="R134" s="33"/>
      <c r="S134" s="33"/>
      <c r="T134" s="33"/>
      <c r="U134" s="33"/>
      <c r="V134" s="33"/>
      <c r="W134" s="33"/>
      <c r="X134" s="33"/>
      <c r="Y134" s="32"/>
      <c r="Z134" s="18"/>
      <c r="AA134" s="18"/>
      <c r="AB134" s="18"/>
      <c r="AC134" s="18"/>
      <c r="AD134" s="30"/>
      <c r="AE134"/>
    </row>
    <row r="135" spans="4:31" ht="12.75" customHeight="1" x14ac:dyDescent="0.25">
      <c r="D135" s="100"/>
      <c r="E135" s="30"/>
      <c r="F135" s="30"/>
      <c r="G135" s="30"/>
      <c r="H135" s="30"/>
      <c r="I135" s="30"/>
      <c r="J135" s="31"/>
      <c r="K135" s="32"/>
      <c r="L135" s="33"/>
      <c r="M135" s="33"/>
      <c r="N135" s="33"/>
      <c r="O135" s="33"/>
      <c r="P135" s="33"/>
      <c r="Q135" s="33"/>
      <c r="R135" s="33"/>
      <c r="S135" s="33"/>
      <c r="T135" s="33"/>
      <c r="U135" s="33"/>
      <c r="V135" s="33"/>
      <c r="W135" s="33"/>
      <c r="X135" s="33"/>
      <c r="Y135" s="32"/>
      <c r="Z135" s="18"/>
      <c r="AA135" s="18"/>
      <c r="AB135" s="18"/>
      <c r="AC135" s="18"/>
      <c r="AD135" s="30"/>
      <c r="AE135"/>
    </row>
    <row r="136" spans="4:31" ht="12.75" customHeight="1" x14ac:dyDescent="0.25">
      <c r="D136" s="100"/>
      <c r="E136" s="30"/>
      <c r="F136" s="30"/>
      <c r="G136" s="30"/>
      <c r="H136" s="30"/>
      <c r="I136" s="30"/>
      <c r="J136" s="31"/>
      <c r="K136" s="32"/>
      <c r="L136" s="33"/>
      <c r="M136" s="33"/>
      <c r="N136" s="33"/>
      <c r="O136" s="33"/>
      <c r="P136" s="33"/>
      <c r="Q136" s="33"/>
      <c r="R136" s="33"/>
      <c r="S136" s="33"/>
      <c r="T136" s="33"/>
      <c r="U136" s="33"/>
      <c r="V136" s="33"/>
      <c r="W136" s="33"/>
      <c r="X136" s="33"/>
      <c r="Y136" s="32"/>
      <c r="Z136" s="18"/>
      <c r="AA136" s="18"/>
      <c r="AB136" s="18"/>
      <c r="AC136" s="18"/>
      <c r="AD136" s="30"/>
      <c r="AE136"/>
    </row>
    <row r="137" spans="4:31" ht="12.75" customHeight="1" x14ac:dyDescent="0.25">
      <c r="D137" s="100"/>
      <c r="E137" s="30"/>
      <c r="F137" s="30"/>
      <c r="G137" s="30"/>
      <c r="H137" s="30"/>
      <c r="I137" s="30"/>
      <c r="J137" s="31"/>
      <c r="K137" s="32"/>
      <c r="L137" s="33"/>
      <c r="M137" s="33"/>
      <c r="N137" s="33"/>
      <c r="O137" s="33"/>
      <c r="P137" s="33"/>
      <c r="Q137" s="33"/>
      <c r="R137" s="33"/>
      <c r="S137" s="33"/>
      <c r="T137" s="33"/>
      <c r="U137" s="33"/>
      <c r="V137" s="33"/>
      <c r="W137" s="33"/>
      <c r="X137" s="33"/>
      <c r="Y137" s="32"/>
      <c r="Z137" s="18"/>
      <c r="AA137" s="18"/>
      <c r="AB137" s="18"/>
      <c r="AC137" s="18"/>
      <c r="AD137" s="30"/>
      <c r="AE137"/>
    </row>
    <row r="138" spans="4:31" ht="12.75" customHeight="1" x14ac:dyDescent="0.25">
      <c r="D138" s="100"/>
      <c r="E138" s="30"/>
      <c r="F138" s="30"/>
      <c r="G138" s="30"/>
      <c r="H138" s="30"/>
      <c r="I138" s="30"/>
      <c r="J138" s="31"/>
      <c r="K138" s="32"/>
      <c r="L138" s="33"/>
      <c r="M138" s="33"/>
      <c r="N138" s="33"/>
      <c r="O138" s="33"/>
      <c r="P138" s="33"/>
      <c r="Q138" s="33"/>
      <c r="R138" s="33"/>
      <c r="S138" s="33"/>
      <c r="T138" s="33"/>
      <c r="U138" s="33"/>
      <c r="V138" s="33"/>
      <c r="W138" s="33"/>
      <c r="X138" s="33"/>
      <c r="Y138" s="32"/>
      <c r="Z138" s="18"/>
      <c r="AA138" s="18"/>
      <c r="AB138" s="18"/>
      <c r="AC138" s="18"/>
      <c r="AD138" s="30"/>
      <c r="AE138"/>
    </row>
    <row r="139" spans="4:31" ht="12.75" customHeight="1" x14ac:dyDescent="0.25">
      <c r="D139" s="100"/>
      <c r="E139" s="30"/>
      <c r="F139" s="30"/>
      <c r="G139" s="30"/>
      <c r="H139" s="30"/>
      <c r="I139" s="30"/>
      <c r="J139" s="31"/>
      <c r="K139" s="32"/>
      <c r="L139" s="33"/>
      <c r="M139" s="33"/>
      <c r="N139" s="33"/>
      <c r="O139" s="33"/>
      <c r="P139" s="33"/>
      <c r="Q139" s="33"/>
      <c r="R139" s="33"/>
      <c r="S139" s="33"/>
      <c r="T139" s="33"/>
      <c r="U139" s="33"/>
      <c r="V139" s="33"/>
      <c r="W139" s="33"/>
      <c r="X139" s="33"/>
      <c r="Y139" s="32"/>
      <c r="Z139" s="18"/>
      <c r="AA139" s="18"/>
      <c r="AB139" s="18"/>
      <c r="AC139" s="18"/>
      <c r="AD139" s="30"/>
      <c r="AE139"/>
    </row>
    <row r="140" spans="4:31" ht="12.75" customHeight="1" x14ac:dyDescent="0.25">
      <c r="D140" s="100"/>
      <c r="E140" s="30"/>
      <c r="F140" s="30"/>
      <c r="G140" s="30"/>
      <c r="H140" s="30"/>
      <c r="I140" s="30"/>
      <c r="J140" s="31"/>
      <c r="K140" s="32"/>
      <c r="L140" s="33"/>
      <c r="M140" s="33"/>
      <c r="N140" s="33"/>
      <c r="O140" s="33"/>
      <c r="P140" s="33"/>
      <c r="Q140" s="33"/>
      <c r="R140" s="33"/>
      <c r="S140" s="33"/>
      <c r="T140" s="33"/>
      <c r="U140" s="33"/>
      <c r="V140" s="33"/>
      <c r="W140" s="33"/>
      <c r="X140" s="33"/>
      <c r="Y140" s="32"/>
      <c r="Z140" s="18"/>
      <c r="AA140" s="18"/>
      <c r="AB140" s="18"/>
      <c r="AC140" s="18"/>
      <c r="AD140" s="30"/>
      <c r="AE140"/>
    </row>
    <row r="141" spans="4:31" ht="12.75" customHeight="1" x14ac:dyDescent="0.25">
      <c r="D141" s="100"/>
      <c r="E141" s="30"/>
      <c r="F141" s="30"/>
      <c r="G141" s="30"/>
      <c r="H141" s="30"/>
      <c r="I141" s="30"/>
      <c r="J141" s="31"/>
      <c r="K141" s="32"/>
      <c r="L141" s="33"/>
      <c r="M141" s="33"/>
      <c r="N141" s="33"/>
      <c r="O141" s="33"/>
      <c r="P141" s="33"/>
      <c r="Q141" s="33"/>
      <c r="R141" s="33"/>
      <c r="S141" s="33"/>
      <c r="T141" s="33"/>
      <c r="U141" s="33"/>
      <c r="V141" s="33"/>
      <c r="W141" s="33"/>
      <c r="X141" s="33"/>
      <c r="Y141" s="32"/>
      <c r="Z141" s="18"/>
      <c r="AA141" s="18"/>
      <c r="AB141" s="18"/>
      <c r="AC141" s="18"/>
      <c r="AD141" s="30"/>
      <c r="AE141"/>
    </row>
    <row r="142" spans="4:31" ht="12.75" customHeight="1" x14ac:dyDescent="0.25">
      <c r="D142" s="100"/>
      <c r="E142" s="30"/>
      <c r="F142" s="30"/>
      <c r="G142" s="30"/>
      <c r="H142" s="30"/>
      <c r="I142" s="30"/>
      <c r="J142" s="31"/>
      <c r="K142" s="32"/>
      <c r="L142" s="33"/>
      <c r="M142" s="33"/>
      <c r="N142" s="33"/>
      <c r="O142" s="33"/>
      <c r="P142" s="33"/>
      <c r="Q142" s="33"/>
      <c r="R142" s="33"/>
      <c r="S142" s="33"/>
      <c r="T142" s="33"/>
      <c r="U142" s="33"/>
      <c r="V142" s="33"/>
      <c r="W142" s="33"/>
      <c r="X142" s="33"/>
      <c r="Y142" s="32"/>
      <c r="Z142" s="18"/>
      <c r="AA142" s="18"/>
      <c r="AB142" s="18"/>
      <c r="AC142" s="18"/>
      <c r="AD142" s="30"/>
      <c r="AE142"/>
    </row>
    <row r="143" spans="4:31" ht="12.75" customHeight="1" x14ac:dyDescent="0.25">
      <c r="D143" s="100"/>
      <c r="E143" s="30"/>
      <c r="F143" s="30"/>
      <c r="G143" s="30"/>
      <c r="H143" s="30"/>
      <c r="I143" s="30"/>
      <c r="J143" s="31"/>
      <c r="K143" s="32"/>
      <c r="L143" s="33"/>
      <c r="M143" s="33"/>
      <c r="N143" s="33"/>
      <c r="O143" s="33"/>
      <c r="P143" s="33"/>
      <c r="Q143" s="33"/>
      <c r="R143" s="33"/>
      <c r="S143" s="33"/>
      <c r="T143" s="33"/>
      <c r="U143" s="33"/>
      <c r="V143" s="33"/>
      <c r="W143" s="33"/>
      <c r="X143" s="33"/>
      <c r="Y143" s="32"/>
      <c r="Z143" s="18"/>
      <c r="AA143" s="18"/>
      <c r="AB143" s="18"/>
      <c r="AC143" s="18"/>
      <c r="AD143" s="30"/>
      <c r="AE143"/>
    </row>
    <row r="144" spans="4:31" ht="12.75" customHeight="1" x14ac:dyDescent="0.25">
      <c r="D144" s="100"/>
      <c r="E144" s="30"/>
      <c r="F144" s="30"/>
      <c r="G144" s="18"/>
      <c r="H144" s="18"/>
      <c r="I144" s="30"/>
      <c r="J144" s="31"/>
      <c r="K144" s="32"/>
      <c r="L144" s="33"/>
      <c r="M144" s="33"/>
      <c r="N144" s="33"/>
      <c r="O144" s="33"/>
      <c r="P144" s="33"/>
      <c r="Q144" s="33"/>
      <c r="R144" s="33"/>
      <c r="S144" s="33"/>
      <c r="T144" s="33"/>
      <c r="U144" s="33"/>
      <c r="V144" s="33"/>
      <c r="W144" s="33"/>
      <c r="X144" s="33"/>
      <c r="Y144" s="32"/>
      <c r="Z144" s="18"/>
      <c r="AA144" s="18"/>
      <c r="AB144" s="18"/>
      <c r="AC144" s="18"/>
      <c r="AD144" s="30"/>
      <c r="AE144"/>
    </row>
    <row r="145" spans="4:31" ht="12.75" customHeight="1" x14ac:dyDescent="0.25">
      <c r="D145" s="100"/>
      <c r="E145" s="30"/>
      <c r="F145" s="30"/>
      <c r="G145" s="30"/>
      <c r="H145" s="30"/>
      <c r="I145" s="30"/>
      <c r="J145" s="31"/>
      <c r="K145" s="32"/>
      <c r="L145" s="33"/>
      <c r="M145" s="33"/>
      <c r="N145" s="33"/>
      <c r="O145" s="33"/>
      <c r="P145" s="33"/>
      <c r="Q145" s="33"/>
      <c r="R145" s="33"/>
      <c r="S145" s="33"/>
      <c r="T145" s="33"/>
      <c r="U145" s="33"/>
      <c r="V145" s="33"/>
      <c r="W145" s="33"/>
      <c r="X145" s="33"/>
      <c r="Y145" s="32"/>
      <c r="Z145" s="18"/>
      <c r="AA145" s="18"/>
      <c r="AB145" s="18"/>
      <c r="AC145" s="18"/>
      <c r="AD145" s="30"/>
      <c r="AE145"/>
    </row>
    <row r="146" spans="4:31" ht="12.75" customHeight="1" x14ac:dyDescent="0.25">
      <c r="D146" s="100"/>
      <c r="E146" s="30"/>
      <c r="F146" s="30"/>
      <c r="G146" s="30"/>
      <c r="H146" s="30"/>
      <c r="I146" s="30"/>
      <c r="J146" s="31"/>
      <c r="K146" s="32"/>
      <c r="L146" s="33"/>
      <c r="M146" s="33"/>
      <c r="N146" s="33"/>
      <c r="O146" s="33"/>
      <c r="P146" s="33"/>
      <c r="Q146" s="33"/>
      <c r="R146" s="33"/>
      <c r="S146" s="33"/>
      <c r="T146" s="33"/>
      <c r="U146" s="33"/>
      <c r="V146" s="33"/>
      <c r="W146" s="33"/>
      <c r="X146" s="33"/>
      <c r="Y146" s="32"/>
      <c r="Z146" s="18"/>
      <c r="AA146" s="18"/>
      <c r="AB146" s="18"/>
      <c r="AC146" s="18"/>
      <c r="AD146" s="30"/>
      <c r="AE146"/>
    </row>
    <row r="147" spans="4:31" ht="12.75" customHeight="1" x14ac:dyDescent="0.25">
      <c r="D147" s="100"/>
      <c r="E147" s="30"/>
      <c r="F147" s="30"/>
      <c r="G147" s="30"/>
      <c r="H147" s="30"/>
      <c r="I147" s="30"/>
      <c r="J147" s="31"/>
      <c r="K147" s="32"/>
      <c r="L147" s="33"/>
      <c r="M147" s="33"/>
      <c r="N147" s="33"/>
      <c r="O147" s="33"/>
      <c r="P147" s="33"/>
      <c r="Q147" s="33"/>
      <c r="R147" s="33"/>
      <c r="S147" s="33"/>
      <c r="T147" s="33"/>
      <c r="U147" s="33"/>
      <c r="V147" s="33"/>
      <c r="W147" s="33"/>
      <c r="X147" s="33"/>
      <c r="Y147" s="32"/>
      <c r="Z147" s="18"/>
      <c r="AA147" s="18"/>
      <c r="AB147" s="18"/>
      <c r="AC147" s="18"/>
      <c r="AD147" s="30"/>
      <c r="AE147"/>
    </row>
    <row r="148" spans="4:31" ht="12.75" customHeight="1" x14ac:dyDescent="0.25">
      <c r="D148" s="100"/>
      <c r="E148" s="30"/>
      <c r="F148" s="30"/>
      <c r="G148" s="30"/>
      <c r="H148" s="30"/>
      <c r="I148" s="30"/>
      <c r="J148" s="31"/>
      <c r="K148" s="32"/>
      <c r="L148" s="33"/>
      <c r="M148" s="33"/>
      <c r="N148" s="33"/>
      <c r="O148" s="33"/>
      <c r="P148" s="33"/>
      <c r="Q148" s="33"/>
      <c r="R148" s="33"/>
      <c r="S148" s="33"/>
      <c r="T148" s="33"/>
      <c r="U148" s="33"/>
      <c r="V148" s="33"/>
      <c r="W148" s="33"/>
      <c r="X148" s="33"/>
      <c r="Y148" s="32"/>
      <c r="Z148" s="18"/>
      <c r="AA148" s="18"/>
      <c r="AB148" s="18"/>
      <c r="AC148" s="18"/>
      <c r="AD148" s="30"/>
      <c r="AE148"/>
    </row>
    <row r="149" spans="4:31" ht="12.75" customHeight="1" x14ac:dyDescent="0.25">
      <c r="D149" s="100"/>
      <c r="E149" s="30"/>
      <c r="F149" s="30"/>
      <c r="G149" s="30"/>
      <c r="H149" s="30"/>
      <c r="I149" s="30"/>
      <c r="J149" s="31"/>
      <c r="K149" s="32"/>
      <c r="L149" s="33"/>
      <c r="M149" s="33"/>
      <c r="N149" s="33"/>
      <c r="O149" s="33"/>
      <c r="P149" s="33"/>
      <c r="Q149" s="33"/>
      <c r="R149" s="33"/>
      <c r="S149" s="33"/>
      <c r="T149" s="33"/>
      <c r="U149" s="33"/>
      <c r="V149" s="33"/>
      <c r="W149" s="33"/>
      <c r="X149" s="33"/>
      <c r="Y149" s="32"/>
      <c r="Z149" s="18"/>
      <c r="AA149" s="18"/>
      <c r="AB149" s="18"/>
      <c r="AC149" s="18"/>
      <c r="AD149" s="30"/>
      <c r="AE149"/>
    </row>
    <row r="150" spans="4:31" ht="12.75" customHeight="1" x14ac:dyDescent="0.25">
      <c r="D150" s="100"/>
      <c r="E150" s="30"/>
      <c r="F150" s="30"/>
      <c r="G150" s="30"/>
      <c r="H150" s="30"/>
      <c r="I150" s="30"/>
      <c r="J150" s="31"/>
      <c r="K150" s="32"/>
      <c r="L150" s="33"/>
      <c r="M150" s="33"/>
      <c r="N150" s="33"/>
      <c r="O150" s="33"/>
      <c r="P150" s="33"/>
      <c r="Q150" s="33"/>
      <c r="R150" s="33"/>
      <c r="S150" s="33"/>
      <c r="T150" s="33"/>
      <c r="U150" s="33"/>
      <c r="V150" s="33"/>
      <c r="W150" s="33"/>
      <c r="X150" s="33"/>
      <c r="Y150" s="32"/>
      <c r="Z150" s="18"/>
      <c r="AA150" s="18"/>
      <c r="AB150" s="18"/>
      <c r="AC150" s="18"/>
      <c r="AD150" s="30"/>
      <c r="AE150"/>
    </row>
    <row r="151" spans="4:31" ht="12.75" customHeight="1" x14ac:dyDescent="0.25">
      <c r="D151" s="100"/>
      <c r="E151" s="30"/>
      <c r="F151" s="30"/>
      <c r="G151" s="30"/>
      <c r="H151" s="18"/>
      <c r="I151" s="30"/>
      <c r="J151" s="31"/>
      <c r="K151" s="32"/>
      <c r="L151" s="33"/>
      <c r="M151" s="33"/>
      <c r="N151" s="33"/>
      <c r="O151" s="33"/>
      <c r="P151" s="33"/>
      <c r="Q151" s="33"/>
      <c r="R151" s="33"/>
      <c r="S151" s="33"/>
      <c r="T151" s="33"/>
      <c r="U151" s="33"/>
      <c r="V151" s="33"/>
      <c r="W151" s="33"/>
      <c r="X151" s="33"/>
      <c r="Y151" s="32"/>
      <c r="Z151" s="18"/>
      <c r="AA151" s="18"/>
      <c r="AB151" s="18"/>
      <c r="AC151" s="18"/>
      <c r="AD151" s="30"/>
      <c r="AE151"/>
    </row>
    <row r="152" spans="4:31" ht="12.75" customHeight="1" x14ac:dyDescent="0.25">
      <c r="D152" s="100"/>
      <c r="E152" s="30"/>
      <c r="F152" s="30"/>
      <c r="G152" s="18"/>
      <c r="H152" s="30"/>
      <c r="I152" s="30"/>
      <c r="J152" s="31"/>
      <c r="K152" s="32"/>
      <c r="L152" s="33"/>
      <c r="M152" s="33"/>
      <c r="N152" s="33"/>
      <c r="O152" s="33"/>
      <c r="P152" s="33"/>
      <c r="Q152" s="33"/>
      <c r="R152" s="33"/>
      <c r="S152" s="33"/>
      <c r="T152" s="33"/>
      <c r="U152" s="33"/>
      <c r="V152" s="33"/>
      <c r="W152" s="33"/>
      <c r="X152" s="33"/>
      <c r="Y152" s="32"/>
      <c r="Z152" s="18"/>
      <c r="AA152" s="18"/>
      <c r="AB152" s="18"/>
      <c r="AC152" s="18"/>
      <c r="AD152" s="30"/>
      <c r="AE152"/>
    </row>
    <row r="153" spans="4:31" ht="12.75" customHeight="1" x14ac:dyDescent="0.25">
      <c r="D153" s="100"/>
      <c r="E153" s="30"/>
      <c r="F153" s="30"/>
      <c r="G153" s="30"/>
      <c r="H153" s="30"/>
      <c r="I153" s="30"/>
      <c r="J153" s="31"/>
      <c r="K153" s="32"/>
      <c r="L153" s="33"/>
      <c r="M153" s="33"/>
      <c r="N153" s="33"/>
      <c r="O153" s="33"/>
      <c r="P153" s="33"/>
      <c r="Q153" s="33"/>
      <c r="R153" s="33"/>
      <c r="S153" s="33"/>
      <c r="T153" s="33"/>
      <c r="U153" s="33"/>
      <c r="V153" s="33"/>
      <c r="W153" s="33"/>
      <c r="X153" s="33"/>
      <c r="Y153" s="32"/>
      <c r="Z153" s="18"/>
      <c r="AA153" s="18"/>
      <c r="AB153" s="18"/>
      <c r="AC153" s="18"/>
      <c r="AD153" s="30"/>
      <c r="AE153"/>
    </row>
    <row r="154" spans="4:31" ht="12.75" customHeight="1" x14ac:dyDescent="0.25">
      <c r="D154" s="100"/>
      <c r="E154" s="30"/>
      <c r="F154" s="30"/>
      <c r="G154" s="30"/>
      <c r="H154" s="30"/>
      <c r="I154" s="30"/>
      <c r="J154" s="31"/>
      <c r="K154" s="32"/>
      <c r="L154" s="33"/>
      <c r="M154" s="33"/>
      <c r="N154" s="33"/>
      <c r="O154" s="33"/>
      <c r="P154" s="33"/>
      <c r="Q154" s="33"/>
      <c r="R154" s="33"/>
      <c r="S154" s="33"/>
      <c r="T154" s="33"/>
      <c r="U154" s="33"/>
      <c r="V154" s="33"/>
      <c r="W154" s="33"/>
      <c r="X154" s="33"/>
      <c r="Y154" s="32"/>
      <c r="Z154" s="18"/>
      <c r="AA154" s="18"/>
      <c r="AB154" s="18"/>
      <c r="AC154" s="18"/>
      <c r="AD154" s="30"/>
      <c r="AE154"/>
    </row>
    <row r="155" spans="4:31" ht="12.75" customHeight="1" x14ac:dyDescent="0.25">
      <c r="D155" s="100"/>
      <c r="E155" s="30"/>
      <c r="F155" s="30"/>
      <c r="G155" s="30"/>
      <c r="H155" s="30"/>
      <c r="I155" s="30"/>
      <c r="J155" s="31"/>
      <c r="K155" s="32"/>
      <c r="L155" s="33"/>
      <c r="M155" s="33"/>
      <c r="N155" s="33"/>
      <c r="O155" s="33"/>
      <c r="P155" s="33"/>
      <c r="Q155" s="33"/>
      <c r="R155" s="33"/>
      <c r="S155" s="33"/>
      <c r="T155" s="33"/>
      <c r="U155" s="33"/>
      <c r="V155" s="33"/>
      <c r="W155" s="33"/>
      <c r="X155" s="33"/>
      <c r="Y155" s="32"/>
      <c r="Z155" s="18"/>
      <c r="AA155" s="18"/>
      <c r="AB155" s="18"/>
      <c r="AC155" s="18"/>
      <c r="AD155" s="30"/>
      <c r="AE155"/>
    </row>
    <row r="156" spans="4:31" ht="12.75" customHeight="1" x14ac:dyDescent="0.25">
      <c r="D156" s="100"/>
      <c r="E156" s="30"/>
      <c r="F156" s="30"/>
      <c r="G156" s="30"/>
      <c r="H156" s="30"/>
      <c r="I156" s="30"/>
      <c r="J156" s="31"/>
      <c r="K156" s="32"/>
      <c r="L156" s="33"/>
      <c r="M156" s="33"/>
      <c r="N156" s="33"/>
      <c r="O156" s="33"/>
      <c r="P156" s="33"/>
      <c r="Q156" s="33"/>
      <c r="R156" s="33"/>
      <c r="S156" s="33"/>
      <c r="T156" s="33"/>
      <c r="U156" s="33"/>
      <c r="V156" s="33"/>
      <c r="W156" s="33"/>
      <c r="X156" s="33"/>
      <c r="Y156" s="32"/>
      <c r="Z156" s="18"/>
      <c r="AA156" s="18"/>
      <c r="AB156" s="18"/>
      <c r="AC156" s="18"/>
      <c r="AD156" s="30"/>
      <c r="AE156"/>
    </row>
    <row r="157" spans="4:31" ht="12.75" customHeight="1" x14ac:dyDescent="0.25">
      <c r="D157" s="100"/>
      <c r="E157" s="30"/>
      <c r="F157" s="30"/>
      <c r="G157" s="30"/>
      <c r="H157" s="30"/>
      <c r="I157" s="30"/>
      <c r="J157" s="31"/>
      <c r="K157" s="32"/>
      <c r="L157" s="33"/>
      <c r="M157" s="33"/>
      <c r="N157" s="33"/>
      <c r="O157" s="33"/>
      <c r="P157" s="33"/>
      <c r="Q157" s="33"/>
      <c r="R157" s="33"/>
      <c r="S157" s="33"/>
      <c r="T157" s="33"/>
      <c r="U157" s="33"/>
      <c r="V157" s="33"/>
      <c r="W157" s="33"/>
      <c r="X157" s="33"/>
      <c r="Y157" s="32"/>
      <c r="Z157" s="18"/>
      <c r="AA157" s="18"/>
      <c r="AB157" s="18"/>
      <c r="AC157" s="18"/>
      <c r="AD157" s="30"/>
      <c r="AE157"/>
    </row>
    <row r="158" spans="4:31" ht="12.75" customHeight="1" x14ac:dyDescent="0.25">
      <c r="D158" s="100"/>
      <c r="E158" s="30"/>
      <c r="F158" s="30"/>
      <c r="G158" s="30"/>
      <c r="H158" s="30"/>
      <c r="I158" s="30"/>
      <c r="J158" s="31"/>
      <c r="K158" s="32"/>
      <c r="L158" s="33"/>
      <c r="M158" s="33"/>
      <c r="N158" s="33"/>
      <c r="O158" s="33"/>
      <c r="P158" s="33"/>
      <c r="Q158" s="33"/>
      <c r="R158" s="33"/>
      <c r="S158" s="33"/>
      <c r="T158" s="33"/>
      <c r="U158" s="33"/>
      <c r="V158" s="33"/>
      <c r="W158" s="33"/>
      <c r="X158" s="33"/>
      <c r="Y158" s="32"/>
      <c r="Z158" s="18"/>
      <c r="AA158" s="18"/>
      <c r="AB158" s="18"/>
      <c r="AC158" s="18"/>
      <c r="AD158" s="30"/>
      <c r="AE158"/>
    </row>
    <row r="159" spans="4:31" ht="12.75" customHeight="1" x14ac:dyDescent="0.25">
      <c r="D159" s="100"/>
      <c r="E159" s="30"/>
      <c r="F159" s="30"/>
      <c r="G159" s="30"/>
      <c r="H159" s="30"/>
      <c r="I159" s="30"/>
      <c r="J159" s="31"/>
      <c r="K159" s="32"/>
      <c r="L159" s="33"/>
      <c r="M159" s="33"/>
      <c r="N159" s="33"/>
      <c r="O159" s="33"/>
      <c r="P159" s="33"/>
      <c r="Q159" s="33"/>
      <c r="R159" s="33"/>
      <c r="S159" s="33"/>
      <c r="T159" s="33"/>
      <c r="U159" s="33"/>
      <c r="V159" s="33"/>
      <c r="W159" s="33"/>
      <c r="X159" s="33"/>
      <c r="Y159" s="32"/>
      <c r="Z159" s="18"/>
      <c r="AA159" s="18"/>
      <c r="AB159" s="18"/>
      <c r="AC159" s="18"/>
      <c r="AD159" s="30"/>
      <c r="AE159"/>
    </row>
    <row r="160" spans="4:31" ht="12.75" customHeight="1" x14ac:dyDescent="0.25">
      <c r="D160" s="100"/>
      <c r="E160" s="30"/>
      <c r="F160" s="30"/>
      <c r="G160" s="30"/>
      <c r="H160" s="30"/>
      <c r="I160" s="30"/>
      <c r="J160" s="31"/>
      <c r="K160" s="32"/>
      <c r="L160" s="33"/>
      <c r="M160" s="33"/>
      <c r="N160" s="33"/>
      <c r="O160" s="33"/>
      <c r="P160" s="33"/>
      <c r="Q160" s="33"/>
      <c r="R160" s="33"/>
      <c r="S160" s="33"/>
      <c r="T160" s="33"/>
      <c r="U160" s="33"/>
      <c r="V160" s="33"/>
      <c r="W160" s="33"/>
      <c r="X160" s="33"/>
      <c r="Y160" s="32"/>
      <c r="Z160" s="18"/>
      <c r="AA160" s="18"/>
      <c r="AB160" s="18"/>
      <c r="AC160" s="18"/>
      <c r="AD160" s="30"/>
      <c r="AE160"/>
    </row>
    <row r="161" spans="4:31" ht="12.75" customHeight="1" x14ac:dyDescent="0.25">
      <c r="D161" s="100"/>
      <c r="E161" s="30"/>
      <c r="F161" s="30"/>
      <c r="G161" s="30"/>
      <c r="H161" s="18"/>
      <c r="I161" s="30"/>
      <c r="J161" s="31"/>
      <c r="K161" s="32"/>
      <c r="L161" s="33"/>
      <c r="M161" s="33"/>
      <c r="N161" s="33"/>
      <c r="O161" s="33"/>
      <c r="P161" s="33"/>
      <c r="Q161" s="33"/>
      <c r="R161" s="33"/>
      <c r="S161" s="33"/>
      <c r="T161" s="33"/>
      <c r="U161" s="33"/>
      <c r="V161" s="33"/>
      <c r="W161" s="33"/>
      <c r="X161" s="33"/>
      <c r="Y161" s="32"/>
      <c r="Z161" s="18"/>
      <c r="AA161" s="18"/>
      <c r="AB161" s="18"/>
      <c r="AC161" s="18"/>
      <c r="AD161" s="30"/>
      <c r="AE161"/>
    </row>
    <row r="162" spans="4:31" ht="12.75" customHeight="1" x14ac:dyDescent="0.25">
      <c r="D162" s="100"/>
      <c r="E162" s="30"/>
      <c r="F162" s="30"/>
      <c r="G162" s="30"/>
      <c r="H162" s="30"/>
      <c r="I162" s="30"/>
      <c r="J162" s="31"/>
      <c r="K162" s="32"/>
      <c r="L162" s="33"/>
      <c r="M162" s="33"/>
      <c r="N162" s="33"/>
      <c r="O162" s="33"/>
      <c r="P162" s="33"/>
      <c r="Q162" s="33"/>
      <c r="R162" s="33"/>
      <c r="S162" s="33"/>
      <c r="T162" s="33"/>
      <c r="U162" s="33"/>
      <c r="V162" s="33"/>
      <c r="W162" s="33"/>
      <c r="X162" s="33"/>
      <c r="Y162" s="32"/>
      <c r="Z162" s="18"/>
      <c r="AA162" s="18"/>
      <c r="AB162" s="18"/>
      <c r="AC162" s="18"/>
      <c r="AD162" s="30"/>
      <c r="AE162"/>
    </row>
    <row r="163" spans="4:31" ht="12.75" customHeight="1" x14ac:dyDescent="0.25">
      <c r="D163" s="100"/>
      <c r="E163" s="30"/>
      <c r="F163" s="30"/>
      <c r="G163" s="30"/>
      <c r="H163" s="30"/>
      <c r="I163" s="30"/>
      <c r="J163" s="31"/>
      <c r="K163" s="32"/>
      <c r="L163" s="33"/>
      <c r="M163" s="33"/>
      <c r="N163" s="33"/>
      <c r="O163" s="33"/>
      <c r="P163" s="33"/>
      <c r="Q163" s="33"/>
      <c r="R163" s="33"/>
      <c r="S163" s="33"/>
      <c r="T163" s="33"/>
      <c r="U163" s="33"/>
      <c r="V163" s="33"/>
      <c r="W163" s="33"/>
      <c r="X163" s="33"/>
      <c r="Y163" s="32"/>
      <c r="Z163" s="18"/>
      <c r="AA163" s="18"/>
      <c r="AB163" s="18"/>
      <c r="AC163" s="18"/>
      <c r="AD163" s="30"/>
      <c r="AE163"/>
    </row>
    <row r="164" spans="4:31" ht="12.75" customHeight="1" x14ac:dyDescent="0.25">
      <c r="D164" s="100"/>
      <c r="E164" s="30"/>
      <c r="F164" s="30"/>
      <c r="G164" s="30"/>
      <c r="H164" s="30"/>
      <c r="I164" s="30"/>
      <c r="J164" s="31"/>
      <c r="K164" s="32"/>
      <c r="L164" s="33"/>
      <c r="M164" s="33"/>
      <c r="N164" s="33"/>
      <c r="O164" s="33"/>
      <c r="P164" s="33"/>
      <c r="Q164" s="33"/>
      <c r="R164" s="33"/>
      <c r="S164" s="33"/>
      <c r="T164" s="33"/>
      <c r="U164" s="33"/>
      <c r="V164" s="33"/>
      <c r="W164" s="33"/>
      <c r="X164" s="33"/>
      <c r="Y164" s="32"/>
      <c r="Z164" s="18"/>
      <c r="AA164" s="18"/>
      <c r="AB164" s="18"/>
      <c r="AC164" s="18"/>
      <c r="AD164" s="30"/>
      <c r="AE164"/>
    </row>
    <row r="165" spans="4:31" ht="12.75" customHeight="1" x14ac:dyDescent="0.25">
      <c r="D165" s="100"/>
      <c r="E165" s="30"/>
      <c r="F165" s="30"/>
      <c r="G165" s="30"/>
      <c r="H165" s="30"/>
      <c r="I165" s="30"/>
      <c r="J165" s="31"/>
      <c r="K165" s="32"/>
      <c r="L165" s="33"/>
      <c r="M165" s="33"/>
      <c r="N165" s="33"/>
      <c r="O165" s="33"/>
      <c r="P165" s="33"/>
      <c r="Q165" s="33"/>
      <c r="R165" s="33"/>
      <c r="S165" s="33"/>
      <c r="T165" s="33"/>
      <c r="U165" s="33"/>
      <c r="V165" s="33"/>
      <c r="W165" s="33"/>
      <c r="X165" s="33"/>
      <c r="Y165" s="32"/>
      <c r="Z165" s="18"/>
      <c r="AA165" s="18"/>
      <c r="AB165" s="18"/>
      <c r="AC165" s="18"/>
      <c r="AD165" s="30"/>
      <c r="AE165"/>
    </row>
    <row r="166" spans="4:31" ht="12.75" customHeight="1" x14ac:dyDescent="0.25">
      <c r="D166" s="100"/>
      <c r="E166" s="30"/>
      <c r="F166" s="30"/>
      <c r="G166" s="30"/>
      <c r="H166" s="30"/>
      <c r="I166" s="30"/>
      <c r="J166" s="31"/>
      <c r="K166" s="32"/>
      <c r="L166" s="33"/>
      <c r="M166" s="33"/>
      <c r="N166" s="33"/>
      <c r="O166" s="33"/>
      <c r="P166" s="33"/>
      <c r="Q166" s="33"/>
      <c r="R166" s="33"/>
      <c r="S166" s="33"/>
      <c r="T166" s="33"/>
      <c r="U166" s="33"/>
      <c r="V166" s="33"/>
      <c r="W166" s="33"/>
      <c r="X166" s="33"/>
      <c r="Y166" s="32"/>
      <c r="Z166" s="18"/>
      <c r="AA166" s="18"/>
      <c r="AB166" s="18"/>
      <c r="AC166" s="18"/>
      <c r="AD166" s="30"/>
      <c r="AE166"/>
    </row>
    <row r="167" spans="4:31" ht="12.75" customHeight="1" x14ac:dyDescent="0.25">
      <c r="D167" s="100"/>
      <c r="E167" s="30"/>
      <c r="F167" s="30"/>
      <c r="G167" s="30"/>
      <c r="H167" s="30"/>
      <c r="I167" s="30"/>
      <c r="J167" s="31"/>
      <c r="K167" s="32"/>
      <c r="L167" s="33"/>
      <c r="M167" s="33"/>
      <c r="N167" s="33"/>
      <c r="O167" s="33"/>
      <c r="P167" s="33"/>
      <c r="Q167" s="33"/>
      <c r="R167" s="33"/>
      <c r="S167" s="33"/>
      <c r="T167" s="33"/>
      <c r="U167" s="33"/>
      <c r="V167" s="33"/>
      <c r="W167" s="33"/>
      <c r="X167" s="33"/>
      <c r="Y167" s="32"/>
      <c r="Z167" s="18"/>
      <c r="AA167" s="18"/>
      <c r="AB167" s="18"/>
      <c r="AC167" s="18"/>
      <c r="AD167" s="30"/>
      <c r="AE167"/>
    </row>
    <row r="168" spans="4:31" ht="12.75" customHeight="1" x14ac:dyDescent="0.25">
      <c r="D168" s="100"/>
      <c r="E168" s="30"/>
      <c r="F168" s="30"/>
      <c r="G168" s="30"/>
      <c r="H168" s="30"/>
      <c r="I168" s="30"/>
      <c r="J168" s="31"/>
      <c r="K168" s="32"/>
      <c r="L168" s="33"/>
      <c r="M168" s="33"/>
      <c r="N168" s="33"/>
      <c r="O168" s="33"/>
      <c r="P168" s="33"/>
      <c r="Q168" s="33"/>
      <c r="R168" s="33"/>
      <c r="S168" s="33"/>
      <c r="T168" s="33"/>
      <c r="U168" s="33"/>
      <c r="V168" s="33"/>
      <c r="W168" s="33"/>
      <c r="X168" s="33"/>
      <c r="Y168" s="32"/>
      <c r="Z168" s="18"/>
      <c r="AA168" s="18"/>
      <c r="AB168" s="18"/>
      <c r="AC168" s="18"/>
      <c r="AD168" s="30"/>
      <c r="AE168"/>
    </row>
    <row r="169" spans="4:31" ht="12.75" customHeight="1" x14ac:dyDescent="0.25">
      <c r="D169" s="100"/>
      <c r="E169" s="30"/>
      <c r="F169" s="30"/>
      <c r="G169" s="30"/>
      <c r="H169" s="30"/>
      <c r="I169" s="30"/>
      <c r="J169" s="31"/>
      <c r="K169" s="32"/>
      <c r="L169" s="33"/>
      <c r="M169" s="33"/>
      <c r="N169" s="33"/>
      <c r="O169" s="33"/>
      <c r="P169" s="33"/>
      <c r="Q169" s="33"/>
      <c r="R169" s="33"/>
      <c r="S169" s="33"/>
      <c r="T169" s="33"/>
      <c r="U169" s="33"/>
      <c r="V169" s="33"/>
      <c r="W169" s="33"/>
      <c r="X169" s="33"/>
      <c r="Y169" s="32"/>
      <c r="Z169" s="18"/>
      <c r="AA169" s="18"/>
      <c r="AB169" s="18"/>
      <c r="AC169" s="18"/>
      <c r="AD169" s="30"/>
      <c r="AE169"/>
    </row>
    <row r="170" spans="4:31" ht="12.75" customHeight="1" x14ac:dyDescent="0.25">
      <c r="D170" s="100"/>
      <c r="E170" s="30"/>
      <c r="F170" s="30"/>
      <c r="G170" s="30"/>
      <c r="H170" s="30"/>
      <c r="I170" s="30"/>
      <c r="J170" s="31"/>
      <c r="K170" s="32"/>
      <c r="L170" s="33"/>
      <c r="M170" s="33"/>
      <c r="N170" s="33"/>
      <c r="O170" s="33"/>
      <c r="P170" s="33"/>
      <c r="Q170" s="33"/>
      <c r="R170" s="33"/>
      <c r="S170" s="33"/>
      <c r="T170" s="33"/>
      <c r="U170" s="33"/>
      <c r="V170" s="33"/>
      <c r="W170" s="33"/>
      <c r="X170" s="33"/>
      <c r="Y170" s="32"/>
      <c r="Z170" s="18"/>
      <c r="AA170" s="18"/>
      <c r="AB170" s="18"/>
      <c r="AC170" s="18"/>
      <c r="AD170" s="30"/>
      <c r="AE170"/>
    </row>
    <row r="171" spans="4:31" ht="12.75" customHeight="1" x14ac:dyDescent="0.25">
      <c r="D171" s="100"/>
      <c r="E171" s="30"/>
      <c r="F171" s="30"/>
      <c r="G171" s="30"/>
      <c r="H171" s="30"/>
      <c r="I171" s="30"/>
      <c r="J171" s="31"/>
      <c r="K171" s="32"/>
      <c r="L171" s="33"/>
      <c r="M171" s="33"/>
      <c r="N171" s="33"/>
      <c r="O171" s="33"/>
      <c r="P171" s="33"/>
      <c r="Q171" s="33"/>
      <c r="R171" s="33"/>
      <c r="S171" s="33"/>
      <c r="T171" s="33"/>
      <c r="U171" s="33"/>
      <c r="V171" s="33"/>
      <c r="W171" s="33"/>
      <c r="X171" s="33"/>
      <c r="Y171" s="32"/>
      <c r="Z171" s="18"/>
      <c r="AA171" s="18"/>
      <c r="AB171" s="18"/>
      <c r="AC171" s="18"/>
      <c r="AD171" s="30"/>
      <c r="AE171"/>
    </row>
    <row r="172" spans="4:31" ht="12.75" customHeight="1" x14ac:dyDescent="0.25">
      <c r="D172" s="100"/>
      <c r="E172" s="30"/>
      <c r="F172" s="30"/>
      <c r="G172" s="30"/>
      <c r="H172" s="30"/>
      <c r="I172" s="30"/>
      <c r="J172" s="31"/>
      <c r="K172" s="32"/>
      <c r="L172" s="33"/>
      <c r="M172" s="33"/>
      <c r="N172" s="33"/>
      <c r="O172" s="33"/>
      <c r="P172" s="33"/>
      <c r="Q172" s="33"/>
      <c r="R172" s="33"/>
      <c r="S172" s="33"/>
      <c r="T172" s="33"/>
      <c r="U172" s="33"/>
      <c r="V172" s="33"/>
      <c r="W172" s="33"/>
      <c r="X172" s="33"/>
      <c r="Y172" s="32"/>
      <c r="Z172" s="18"/>
      <c r="AA172" s="18"/>
      <c r="AB172" s="18"/>
      <c r="AC172" s="18"/>
      <c r="AD172" s="30"/>
      <c r="AE172"/>
    </row>
    <row r="173" spans="4:31" ht="12.75" customHeight="1" x14ac:dyDescent="0.25">
      <c r="D173" s="100"/>
      <c r="E173" s="30"/>
      <c r="F173" s="30"/>
      <c r="G173" s="30"/>
      <c r="H173" s="30"/>
      <c r="I173" s="30"/>
      <c r="J173" s="31"/>
      <c r="K173" s="32"/>
      <c r="L173" s="33"/>
      <c r="M173" s="33"/>
      <c r="N173" s="33"/>
      <c r="O173" s="33"/>
      <c r="P173" s="33"/>
      <c r="Q173" s="33"/>
      <c r="R173" s="33"/>
      <c r="S173" s="33"/>
      <c r="T173" s="33"/>
      <c r="U173" s="33"/>
      <c r="V173" s="33"/>
      <c r="W173" s="33"/>
      <c r="X173" s="33"/>
      <c r="Y173" s="32"/>
      <c r="Z173" s="18"/>
      <c r="AA173" s="18"/>
      <c r="AB173" s="18"/>
      <c r="AC173" s="18"/>
      <c r="AD173" s="30"/>
      <c r="AE173"/>
    </row>
    <row r="174" spans="4:31" ht="12.75" customHeight="1" x14ac:dyDescent="0.25">
      <c r="D174" s="100"/>
      <c r="E174" s="30"/>
      <c r="F174" s="30"/>
      <c r="G174" s="30"/>
      <c r="H174" s="30"/>
      <c r="I174" s="30"/>
      <c r="J174" s="31"/>
      <c r="K174" s="32"/>
      <c r="L174" s="33"/>
      <c r="M174" s="33"/>
      <c r="N174" s="33"/>
      <c r="O174" s="33"/>
      <c r="P174" s="33"/>
      <c r="Q174" s="33"/>
      <c r="R174" s="33"/>
      <c r="S174" s="33"/>
      <c r="T174" s="33"/>
      <c r="U174" s="33"/>
      <c r="V174" s="33"/>
      <c r="W174" s="33"/>
      <c r="X174" s="33"/>
      <c r="Y174" s="32"/>
      <c r="Z174" s="18"/>
      <c r="AA174" s="18"/>
      <c r="AB174" s="18"/>
      <c r="AC174" s="18"/>
      <c r="AD174" s="30"/>
      <c r="AE174"/>
    </row>
    <row r="175" spans="4:31" ht="12.75" customHeight="1" x14ac:dyDescent="0.25">
      <c r="D175" s="100"/>
      <c r="E175" s="30"/>
      <c r="F175" s="30"/>
      <c r="G175" s="30"/>
      <c r="H175" s="18"/>
      <c r="I175" s="30"/>
      <c r="J175" s="31"/>
      <c r="K175" s="32"/>
      <c r="L175" s="33"/>
      <c r="M175" s="33"/>
      <c r="N175" s="33"/>
      <c r="O175" s="33"/>
      <c r="P175" s="33"/>
      <c r="Q175" s="33"/>
      <c r="R175" s="33"/>
      <c r="S175" s="33"/>
      <c r="T175" s="33"/>
      <c r="U175" s="33"/>
      <c r="V175" s="33"/>
      <c r="W175" s="33"/>
      <c r="X175" s="33"/>
      <c r="Y175" s="32"/>
      <c r="Z175" s="18"/>
      <c r="AA175" s="18"/>
      <c r="AB175" s="18"/>
      <c r="AC175" s="18"/>
      <c r="AD175" s="30"/>
      <c r="AE175"/>
    </row>
    <row r="176" spans="4:31" ht="12.75" customHeight="1" x14ac:dyDescent="0.25">
      <c r="D176" s="100"/>
      <c r="E176" s="30"/>
      <c r="F176" s="30"/>
      <c r="G176" s="30"/>
      <c r="H176" s="18"/>
      <c r="I176" s="30"/>
      <c r="J176" s="31"/>
      <c r="K176" s="32"/>
      <c r="L176" s="33"/>
      <c r="M176" s="33"/>
      <c r="N176" s="33"/>
      <c r="O176" s="33"/>
      <c r="P176" s="33"/>
      <c r="Q176" s="33"/>
      <c r="R176" s="33"/>
      <c r="S176" s="33"/>
      <c r="T176" s="33"/>
      <c r="U176" s="33"/>
      <c r="V176" s="33"/>
      <c r="W176" s="33"/>
      <c r="X176" s="33"/>
      <c r="Y176" s="32"/>
      <c r="Z176" s="18"/>
      <c r="AA176" s="18"/>
      <c r="AB176" s="18"/>
      <c r="AC176" s="18"/>
      <c r="AD176" s="30"/>
      <c r="AE176"/>
    </row>
    <row r="177" spans="4:31" ht="12.75" customHeight="1" x14ac:dyDescent="0.25">
      <c r="D177" s="100"/>
      <c r="E177" s="30"/>
      <c r="F177" s="30"/>
      <c r="G177" s="30"/>
      <c r="H177" s="30"/>
      <c r="I177" s="30"/>
      <c r="J177" s="31"/>
      <c r="K177" s="32"/>
      <c r="L177" s="33"/>
      <c r="M177" s="33"/>
      <c r="N177" s="33"/>
      <c r="O177" s="33"/>
      <c r="P177" s="33"/>
      <c r="Q177" s="33"/>
      <c r="R177" s="33"/>
      <c r="S177" s="33"/>
      <c r="T177" s="33"/>
      <c r="U177" s="33"/>
      <c r="V177" s="33"/>
      <c r="W177" s="33"/>
      <c r="X177" s="33"/>
      <c r="Y177" s="32"/>
      <c r="Z177" s="18"/>
      <c r="AA177" s="18"/>
      <c r="AB177" s="18"/>
      <c r="AC177" s="18"/>
      <c r="AD177" s="30"/>
      <c r="AE177"/>
    </row>
    <row r="178" spans="4:31" ht="12.75" customHeight="1" x14ac:dyDescent="0.25">
      <c r="D178" s="100"/>
      <c r="E178" s="30"/>
      <c r="F178" s="30"/>
      <c r="G178" s="30"/>
      <c r="H178" s="18"/>
      <c r="I178" s="30"/>
      <c r="J178" s="31"/>
      <c r="K178" s="32"/>
      <c r="L178" s="33"/>
      <c r="M178" s="33"/>
      <c r="N178" s="33"/>
      <c r="O178" s="33"/>
      <c r="P178" s="33"/>
      <c r="Q178" s="33"/>
      <c r="R178" s="33"/>
      <c r="S178" s="33"/>
      <c r="T178" s="33"/>
      <c r="U178" s="33"/>
      <c r="V178" s="33"/>
      <c r="W178" s="33"/>
      <c r="X178" s="33"/>
      <c r="Y178" s="32"/>
      <c r="Z178" s="18"/>
      <c r="AA178" s="18"/>
      <c r="AB178" s="18"/>
      <c r="AC178" s="18"/>
      <c r="AD178" s="30"/>
      <c r="AE178"/>
    </row>
    <row r="179" spans="4:31" ht="12.75" customHeight="1" x14ac:dyDescent="0.25">
      <c r="D179" s="100"/>
      <c r="E179" s="30"/>
      <c r="F179" s="30"/>
      <c r="G179" s="30"/>
      <c r="H179" s="18"/>
      <c r="I179" s="30"/>
      <c r="J179" s="31"/>
      <c r="K179" s="32"/>
      <c r="L179" s="33"/>
      <c r="M179" s="33"/>
      <c r="N179" s="33"/>
      <c r="O179" s="33"/>
      <c r="P179" s="33"/>
      <c r="Q179" s="33"/>
      <c r="R179" s="33"/>
      <c r="S179" s="33"/>
      <c r="T179" s="33"/>
      <c r="U179" s="33"/>
      <c r="V179" s="33"/>
      <c r="W179" s="33"/>
      <c r="X179" s="33"/>
      <c r="Y179" s="32"/>
      <c r="Z179" s="18"/>
      <c r="AA179" s="18"/>
      <c r="AB179" s="18"/>
      <c r="AC179" s="18"/>
      <c r="AD179" s="30"/>
      <c r="AE179"/>
    </row>
    <row r="180" spans="4:31" ht="12.75" customHeight="1" x14ac:dyDescent="0.25">
      <c r="D180" s="100"/>
      <c r="E180" s="30"/>
      <c r="F180" s="30"/>
      <c r="G180" s="30"/>
      <c r="H180" s="30"/>
      <c r="I180" s="30"/>
      <c r="J180" s="31"/>
      <c r="K180" s="32"/>
      <c r="L180" s="33"/>
      <c r="M180" s="33"/>
      <c r="N180" s="33"/>
      <c r="O180" s="33"/>
      <c r="P180" s="33"/>
      <c r="Q180" s="33"/>
      <c r="R180" s="33"/>
      <c r="S180" s="33"/>
      <c r="T180" s="33"/>
      <c r="U180" s="33"/>
      <c r="V180" s="33"/>
      <c r="W180" s="33"/>
      <c r="X180" s="33"/>
      <c r="Y180" s="32"/>
      <c r="Z180" s="18"/>
      <c r="AA180" s="18"/>
      <c r="AB180" s="18"/>
      <c r="AC180" s="18"/>
      <c r="AD180" s="30"/>
      <c r="AE180"/>
    </row>
    <row r="181" spans="4:31" ht="12.75" customHeight="1" x14ac:dyDescent="0.25">
      <c r="D181" s="100"/>
      <c r="E181" s="30"/>
      <c r="F181" s="30"/>
      <c r="G181" s="30"/>
      <c r="H181" s="30"/>
      <c r="I181" s="30"/>
      <c r="J181" s="31"/>
      <c r="K181" s="32"/>
      <c r="L181" s="33"/>
      <c r="M181" s="33"/>
      <c r="N181" s="33"/>
      <c r="O181" s="33"/>
      <c r="P181" s="33"/>
      <c r="Q181" s="33"/>
      <c r="R181" s="33"/>
      <c r="S181" s="33"/>
      <c r="T181" s="33"/>
      <c r="U181" s="33"/>
      <c r="V181" s="33"/>
      <c r="W181" s="33"/>
      <c r="X181" s="33"/>
      <c r="Y181" s="32"/>
      <c r="Z181" s="18"/>
      <c r="AA181" s="18"/>
      <c r="AB181" s="18"/>
      <c r="AC181" s="18"/>
      <c r="AD181" s="30"/>
      <c r="AE181"/>
    </row>
    <row r="182" spans="4:31" ht="12.75" customHeight="1" x14ac:dyDescent="0.25">
      <c r="D182" s="100"/>
      <c r="E182" s="30"/>
      <c r="F182" s="30"/>
      <c r="G182" s="30"/>
      <c r="H182" s="30"/>
      <c r="I182" s="30"/>
      <c r="J182" s="31"/>
      <c r="K182" s="32"/>
      <c r="L182" s="33"/>
      <c r="M182" s="33"/>
      <c r="N182" s="33"/>
      <c r="O182" s="33"/>
      <c r="P182" s="33"/>
      <c r="Q182" s="33"/>
      <c r="R182" s="33"/>
      <c r="S182" s="33"/>
      <c r="T182" s="33"/>
      <c r="U182" s="33"/>
      <c r="V182" s="33"/>
      <c r="W182" s="33"/>
      <c r="X182" s="33"/>
      <c r="Y182" s="32"/>
      <c r="Z182" s="18"/>
      <c r="AA182" s="18"/>
      <c r="AB182" s="18"/>
      <c r="AC182" s="18"/>
      <c r="AD182" s="30"/>
      <c r="AE182"/>
    </row>
    <row r="183" spans="4:31" ht="12.75" customHeight="1" x14ac:dyDescent="0.25">
      <c r="D183" s="100"/>
      <c r="E183" s="30"/>
      <c r="F183" s="30"/>
      <c r="G183" s="30"/>
      <c r="H183" s="30"/>
      <c r="I183" s="30"/>
      <c r="J183" s="31"/>
      <c r="K183" s="32"/>
      <c r="L183" s="33"/>
      <c r="M183" s="33"/>
      <c r="N183" s="33"/>
      <c r="O183" s="33"/>
      <c r="P183" s="33"/>
      <c r="Q183" s="33"/>
      <c r="R183" s="33"/>
      <c r="S183" s="33"/>
      <c r="T183" s="33"/>
      <c r="U183" s="33"/>
      <c r="V183" s="33"/>
      <c r="W183" s="33"/>
      <c r="X183" s="33"/>
      <c r="Y183" s="32"/>
      <c r="Z183" s="18"/>
      <c r="AA183" s="18"/>
      <c r="AB183" s="18"/>
      <c r="AC183" s="18"/>
      <c r="AD183" s="30"/>
      <c r="AE183"/>
    </row>
    <row r="184" spans="4:31" ht="12.75" customHeight="1" x14ac:dyDescent="0.25">
      <c r="D184" s="100"/>
      <c r="E184" s="30"/>
      <c r="F184" s="30"/>
      <c r="G184" s="30"/>
      <c r="H184" s="30"/>
      <c r="I184" s="30"/>
      <c r="J184" s="31"/>
      <c r="K184" s="32"/>
      <c r="L184" s="33"/>
      <c r="M184" s="33"/>
      <c r="N184" s="33"/>
      <c r="O184" s="33"/>
      <c r="P184" s="33"/>
      <c r="Q184" s="33"/>
      <c r="R184" s="33"/>
      <c r="S184" s="33"/>
      <c r="T184" s="33"/>
      <c r="U184" s="33"/>
      <c r="V184" s="33"/>
      <c r="W184" s="33"/>
      <c r="X184" s="33"/>
      <c r="Y184" s="32"/>
      <c r="Z184" s="18"/>
      <c r="AA184" s="18"/>
      <c r="AB184" s="18"/>
      <c r="AC184" s="18"/>
      <c r="AD184" s="30"/>
      <c r="AE184"/>
    </row>
    <row r="185" spans="4:31" ht="12.75" customHeight="1" x14ac:dyDescent="0.25">
      <c r="D185" s="100"/>
      <c r="E185" s="30"/>
      <c r="F185" s="30"/>
      <c r="G185" s="30"/>
      <c r="H185" s="30"/>
      <c r="I185" s="30"/>
      <c r="J185" s="31"/>
      <c r="K185" s="32"/>
      <c r="L185" s="33"/>
      <c r="M185" s="33"/>
      <c r="N185" s="33"/>
      <c r="O185" s="33"/>
      <c r="P185" s="33"/>
      <c r="Q185" s="33"/>
      <c r="R185" s="33"/>
      <c r="S185" s="33"/>
      <c r="T185" s="33"/>
      <c r="U185" s="33"/>
      <c r="V185" s="33"/>
      <c r="W185" s="33"/>
      <c r="X185" s="33"/>
      <c r="Y185" s="32"/>
      <c r="Z185" s="18"/>
      <c r="AA185" s="18"/>
      <c r="AB185" s="18"/>
      <c r="AC185" s="18"/>
      <c r="AD185" s="30"/>
      <c r="AE185"/>
    </row>
    <row r="186" spans="4:31" ht="12.75" customHeight="1" x14ac:dyDescent="0.25">
      <c r="D186" s="100"/>
      <c r="E186" s="30"/>
      <c r="F186" s="30"/>
      <c r="G186" s="30"/>
      <c r="H186" s="18"/>
      <c r="I186" s="30"/>
      <c r="J186" s="31"/>
      <c r="K186" s="32"/>
      <c r="L186" s="33"/>
      <c r="M186" s="33"/>
      <c r="N186" s="33"/>
      <c r="O186" s="33"/>
      <c r="P186" s="33"/>
      <c r="Q186" s="33"/>
      <c r="R186" s="33"/>
      <c r="S186" s="33"/>
      <c r="T186" s="33"/>
      <c r="U186" s="33"/>
      <c r="V186" s="33"/>
      <c r="W186" s="33"/>
      <c r="X186" s="33"/>
      <c r="Y186" s="32"/>
      <c r="Z186" s="18"/>
      <c r="AA186" s="18"/>
      <c r="AB186" s="18"/>
      <c r="AC186" s="18"/>
      <c r="AD186" s="30"/>
      <c r="AE186"/>
    </row>
    <row r="187" spans="4:31" ht="12.75" customHeight="1" x14ac:dyDescent="0.25">
      <c r="D187" s="100"/>
      <c r="E187" s="30"/>
      <c r="F187" s="30"/>
      <c r="G187" s="30"/>
      <c r="H187" s="30"/>
      <c r="I187" s="30"/>
      <c r="J187" s="31"/>
      <c r="K187" s="32"/>
      <c r="L187" s="33"/>
      <c r="M187" s="33"/>
      <c r="N187" s="33"/>
      <c r="O187" s="33"/>
      <c r="P187" s="33"/>
      <c r="Q187" s="33"/>
      <c r="R187" s="33"/>
      <c r="S187" s="33"/>
      <c r="T187" s="33"/>
      <c r="U187" s="33"/>
      <c r="V187" s="33"/>
      <c r="W187" s="33"/>
      <c r="X187" s="33"/>
      <c r="Y187" s="32"/>
      <c r="Z187" s="18"/>
      <c r="AA187" s="18"/>
      <c r="AB187" s="18"/>
      <c r="AC187" s="18"/>
      <c r="AD187" s="30"/>
      <c r="AE187"/>
    </row>
    <row r="188" spans="4:31" ht="12.75" customHeight="1" x14ac:dyDescent="0.25">
      <c r="D188" s="100"/>
      <c r="E188" s="30"/>
      <c r="F188" s="30"/>
      <c r="G188" s="30"/>
      <c r="H188" s="30"/>
      <c r="I188" s="30"/>
      <c r="J188" s="31"/>
      <c r="K188" s="32"/>
      <c r="L188" s="33"/>
      <c r="M188" s="33"/>
      <c r="N188" s="33"/>
      <c r="O188" s="33"/>
      <c r="P188" s="33"/>
      <c r="Q188" s="33"/>
      <c r="R188" s="33"/>
      <c r="S188" s="33"/>
      <c r="T188" s="33"/>
      <c r="U188" s="33"/>
      <c r="V188" s="33"/>
      <c r="W188" s="33"/>
      <c r="X188" s="33"/>
      <c r="Y188" s="32"/>
      <c r="Z188" s="18"/>
      <c r="AA188" s="18"/>
      <c r="AB188" s="18"/>
      <c r="AC188" s="18"/>
      <c r="AD188" s="30"/>
      <c r="AE188"/>
    </row>
    <row r="189" spans="4:31" ht="12.75" customHeight="1" x14ac:dyDescent="0.25">
      <c r="D189" s="100"/>
      <c r="E189" s="30"/>
      <c r="F189" s="30"/>
      <c r="G189" s="30"/>
      <c r="H189" s="30"/>
      <c r="I189" s="30"/>
      <c r="J189" s="31"/>
      <c r="K189" s="32"/>
      <c r="L189" s="33"/>
      <c r="M189" s="33"/>
      <c r="N189" s="33"/>
      <c r="O189" s="33"/>
      <c r="P189" s="33"/>
      <c r="Q189" s="33"/>
      <c r="R189" s="33"/>
      <c r="S189" s="33"/>
      <c r="T189" s="33"/>
      <c r="U189" s="33"/>
      <c r="V189" s="33"/>
      <c r="W189" s="33"/>
      <c r="X189" s="33"/>
      <c r="Y189" s="32"/>
      <c r="Z189" s="18"/>
      <c r="AA189" s="18"/>
      <c r="AB189" s="18"/>
      <c r="AC189" s="18"/>
      <c r="AD189" s="30"/>
      <c r="AE189"/>
    </row>
    <row r="190" spans="4:31" ht="12.75" customHeight="1" x14ac:dyDescent="0.25">
      <c r="D190" s="100"/>
      <c r="E190" s="30"/>
      <c r="F190" s="30"/>
      <c r="G190" s="30"/>
      <c r="H190" s="30"/>
      <c r="I190" s="30"/>
      <c r="J190" s="31"/>
      <c r="K190" s="32"/>
      <c r="L190" s="33"/>
      <c r="M190" s="33"/>
      <c r="N190" s="33"/>
      <c r="O190" s="33"/>
      <c r="P190" s="33"/>
      <c r="Q190" s="33"/>
      <c r="R190" s="33"/>
      <c r="S190" s="33"/>
      <c r="T190" s="33"/>
      <c r="U190" s="33"/>
      <c r="V190" s="33"/>
      <c r="W190" s="33"/>
      <c r="X190" s="33"/>
      <c r="Y190" s="32"/>
      <c r="Z190" s="18"/>
      <c r="AA190" s="18"/>
      <c r="AB190" s="18"/>
      <c r="AC190" s="18"/>
      <c r="AD190" s="30"/>
      <c r="AE190"/>
    </row>
    <row r="191" spans="4:31" ht="12.75" customHeight="1" x14ac:dyDescent="0.25">
      <c r="D191" s="100"/>
      <c r="E191" s="30"/>
      <c r="F191" s="30"/>
      <c r="G191" s="30"/>
      <c r="H191" s="30"/>
      <c r="I191" s="30"/>
      <c r="J191" s="31"/>
      <c r="K191" s="32"/>
      <c r="L191" s="33"/>
      <c r="M191" s="33"/>
      <c r="N191" s="33"/>
      <c r="O191" s="33"/>
      <c r="P191" s="33"/>
      <c r="Q191" s="33"/>
      <c r="R191" s="33"/>
      <c r="S191" s="33"/>
      <c r="T191" s="33"/>
      <c r="U191" s="33"/>
      <c r="V191" s="33"/>
      <c r="W191" s="33"/>
      <c r="X191" s="33"/>
      <c r="Y191" s="32"/>
      <c r="Z191" s="18"/>
      <c r="AA191" s="18"/>
      <c r="AB191" s="18"/>
      <c r="AC191" s="18"/>
      <c r="AD191" s="30"/>
      <c r="AE191"/>
    </row>
    <row r="192" spans="4:31" ht="12.75" customHeight="1" x14ac:dyDescent="0.25">
      <c r="D192" s="100"/>
      <c r="E192" s="30"/>
      <c r="F192" s="30"/>
      <c r="G192" s="30"/>
      <c r="H192" s="30"/>
      <c r="I192" s="30"/>
      <c r="J192" s="31"/>
      <c r="K192" s="32"/>
      <c r="L192" s="33"/>
      <c r="M192" s="33"/>
      <c r="N192" s="33"/>
      <c r="O192" s="33"/>
      <c r="P192" s="33"/>
      <c r="Q192" s="33"/>
      <c r="R192" s="33"/>
      <c r="S192" s="33"/>
      <c r="T192" s="33"/>
      <c r="U192" s="33"/>
      <c r="V192" s="33"/>
      <c r="W192" s="33"/>
      <c r="X192" s="33"/>
      <c r="Y192" s="32"/>
      <c r="Z192" s="18"/>
      <c r="AA192" s="18"/>
      <c r="AB192" s="18"/>
      <c r="AC192" s="18"/>
      <c r="AD192" s="30"/>
      <c r="AE192"/>
    </row>
    <row r="193" spans="4:31" ht="12.75" customHeight="1" x14ac:dyDescent="0.25">
      <c r="D193" s="100"/>
      <c r="E193" s="30"/>
      <c r="F193" s="30"/>
      <c r="G193" s="30"/>
      <c r="H193" s="30"/>
      <c r="I193" s="30"/>
      <c r="J193" s="31"/>
      <c r="K193" s="32"/>
      <c r="L193" s="33"/>
      <c r="M193" s="33"/>
      <c r="N193" s="33"/>
      <c r="O193" s="33"/>
      <c r="P193" s="33"/>
      <c r="Q193" s="33"/>
      <c r="R193" s="33"/>
      <c r="S193" s="33"/>
      <c r="T193" s="33"/>
      <c r="U193" s="33"/>
      <c r="V193" s="33"/>
      <c r="W193" s="33"/>
      <c r="X193" s="33"/>
      <c r="Y193" s="32"/>
      <c r="Z193" s="18"/>
      <c r="AA193" s="18"/>
      <c r="AB193" s="18"/>
      <c r="AC193" s="18"/>
      <c r="AD193" s="30"/>
      <c r="AE193"/>
    </row>
    <row r="194" spans="4:31" ht="12.75" customHeight="1" x14ac:dyDescent="0.25">
      <c r="D194" s="100"/>
      <c r="E194" s="30"/>
      <c r="F194" s="30"/>
      <c r="G194" s="30"/>
      <c r="H194" s="30"/>
      <c r="I194" s="30"/>
      <c r="J194" s="31"/>
      <c r="K194" s="32"/>
      <c r="L194" s="33"/>
      <c r="M194" s="33"/>
      <c r="N194" s="33"/>
      <c r="O194" s="33"/>
      <c r="P194" s="33"/>
      <c r="Q194" s="33"/>
      <c r="R194" s="33"/>
      <c r="S194" s="33"/>
      <c r="T194" s="33"/>
      <c r="U194" s="33"/>
      <c r="V194" s="33"/>
      <c r="W194" s="33"/>
      <c r="X194" s="33"/>
      <c r="Y194" s="32"/>
      <c r="Z194" s="18"/>
      <c r="AA194" s="18"/>
      <c r="AB194" s="18"/>
      <c r="AC194" s="18"/>
      <c r="AD194" s="30"/>
      <c r="AE194"/>
    </row>
    <row r="195" spans="4:31" ht="12.75" customHeight="1" x14ac:dyDescent="0.25">
      <c r="D195" s="100"/>
      <c r="E195" s="30"/>
      <c r="F195" s="30"/>
      <c r="G195" s="30"/>
      <c r="H195" s="30"/>
      <c r="I195" s="30"/>
      <c r="J195" s="31"/>
      <c r="K195" s="32"/>
      <c r="L195" s="33"/>
      <c r="M195" s="33"/>
      <c r="N195" s="33"/>
      <c r="O195" s="33"/>
      <c r="P195" s="33"/>
      <c r="Q195" s="33"/>
      <c r="R195" s="33"/>
      <c r="S195" s="33"/>
      <c r="T195" s="33"/>
      <c r="U195" s="33"/>
      <c r="V195" s="33"/>
      <c r="W195" s="33"/>
      <c r="X195" s="33"/>
      <c r="Y195" s="32"/>
      <c r="Z195" s="18"/>
      <c r="AA195" s="18"/>
      <c r="AB195" s="18"/>
      <c r="AC195" s="18"/>
      <c r="AD195" s="30"/>
      <c r="AE195"/>
    </row>
    <row r="196" spans="4:31" ht="12.75" customHeight="1" x14ac:dyDescent="0.25">
      <c r="D196" s="100"/>
      <c r="E196" s="30"/>
      <c r="F196" s="30"/>
      <c r="G196" s="30"/>
      <c r="H196" s="30"/>
      <c r="I196" s="30"/>
      <c r="J196" s="31"/>
      <c r="K196" s="32"/>
      <c r="L196" s="33"/>
      <c r="M196" s="33"/>
      <c r="N196" s="33"/>
      <c r="O196" s="33"/>
      <c r="P196" s="33"/>
      <c r="Q196" s="33"/>
      <c r="R196" s="33"/>
      <c r="S196" s="33"/>
      <c r="T196" s="33"/>
      <c r="U196" s="33"/>
      <c r="V196" s="33"/>
      <c r="W196" s="33"/>
      <c r="X196" s="33"/>
      <c r="Y196" s="32"/>
      <c r="Z196" s="18"/>
      <c r="AA196" s="18"/>
      <c r="AB196" s="18"/>
      <c r="AC196" s="18"/>
      <c r="AD196" s="30"/>
      <c r="AE196"/>
    </row>
    <row r="197" spans="4:31" ht="12.75" customHeight="1" x14ac:dyDescent="0.25">
      <c r="D197" s="100"/>
      <c r="E197" s="30"/>
      <c r="F197" s="30"/>
      <c r="G197" s="30"/>
      <c r="H197" s="30"/>
      <c r="I197" s="30"/>
      <c r="J197" s="31"/>
      <c r="K197" s="32"/>
      <c r="L197" s="33"/>
      <c r="M197" s="33"/>
      <c r="N197" s="33"/>
      <c r="O197" s="33"/>
      <c r="P197" s="33"/>
      <c r="Q197" s="33"/>
      <c r="R197" s="33"/>
      <c r="S197" s="33"/>
      <c r="T197" s="33"/>
      <c r="U197" s="33"/>
      <c r="V197" s="33"/>
      <c r="W197" s="33"/>
      <c r="X197" s="33"/>
      <c r="Y197" s="32"/>
      <c r="Z197" s="18"/>
      <c r="AA197" s="18"/>
      <c r="AB197" s="18"/>
      <c r="AC197" s="18"/>
      <c r="AD197" s="30"/>
      <c r="AE197"/>
    </row>
    <row r="198" spans="4:31" ht="12.75" customHeight="1" x14ac:dyDescent="0.25">
      <c r="D198" s="100"/>
      <c r="E198" s="30"/>
      <c r="F198" s="30"/>
      <c r="G198" s="30"/>
      <c r="H198" s="18"/>
      <c r="I198" s="30"/>
      <c r="J198" s="31"/>
      <c r="K198" s="32"/>
      <c r="L198" s="33"/>
      <c r="M198" s="33"/>
      <c r="N198" s="33"/>
      <c r="O198" s="33"/>
      <c r="P198" s="33"/>
      <c r="Q198" s="33"/>
      <c r="R198" s="33"/>
      <c r="S198" s="33"/>
      <c r="T198" s="33"/>
      <c r="U198" s="33"/>
      <c r="V198" s="33"/>
      <c r="W198" s="33"/>
      <c r="X198" s="33"/>
      <c r="Y198" s="32"/>
      <c r="Z198" s="18"/>
      <c r="AA198" s="18"/>
      <c r="AB198" s="18"/>
      <c r="AC198" s="18"/>
      <c r="AD198" s="30"/>
      <c r="AE198"/>
    </row>
    <row r="199" spans="4:31" ht="12.75" customHeight="1" x14ac:dyDescent="0.25">
      <c r="D199" s="100"/>
      <c r="E199" s="30"/>
      <c r="F199" s="30"/>
      <c r="G199" s="30"/>
      <c r="H199" s="30"/>
      <c r="I199" s="30"/>
      <c r="J199" s="31"/>
      <c r="K199" s="32"/>
      <c r="L199" s="33"/>
      <c r="M199" s="33"/>
      <c r="N199" s="33"/>
      <c r="O199" s="33"/>
      <c r="P199" s="33"/>
      <c r="Q199" s="33"/>
      <c r="R199" s="33"/>
      <c r="S199" s="33"/>
      <c r="T199" s="33"/>
      <c r="U199" s="33"/>
      <c r="V199" s="33"/>
      <c r="W199" s="33"/>
      <c r="X199" s="33"/>
      <c r="Y199" s="32"/>
      <c r="Z199" s="18"/>
      <c r="AA199" s="18"/>
      <c r="AB199" s="18"/>
      <c r="AC199" s="18"/>
      <c r="AD199" s="30"/>
      <c r="AE199"/>
    </row>
    <row r="200" spans="4:31" ht="12.75" customHeight="1" x14ac:dyDescent="0.25">
      <c r="D200" s="100"/>
      <c r="E200" s="30"/>
      <c r="F200" s="30"/>
      <c r="G200" s="30"/>
      <c r="H200" s="30"/>
      <c r="I200" s="30"/>
      <c r="J200" s="31"/>
      <c r="K200" s="32"/>
      <c r="L200" s="33"/>
      <c r="M200" s="33"/>
      <c r="N200" s="33"/>
      <c r="O200" s="33"/>
      <c r="P200" s="33"/>
      <c r="Q200" s="33"/>
      <c r="R200" s="33"/>
      <c r="S200" s="33"/>
      <c r="T200" s="33"/>
      <c r="U200" s="33"/>
      <c r="V200" s="33"/>
      <c r="W200" s="33"/>
      <c r="X200" s="33"/>
      <c r="Y200" s="32"/>
      <c r="Z200" s="18"/>
      <c r="AA200" s="18"/>
      <c r="AB200" s="18"/>
      <c r="AC200" s="18"/>
      <c r="AD200" s="30"/>
      <c r="AE200"/>
    </row>
    <row r="201" spans="4:31" ht="12.75" customHeight="1" x14ac:dyDescent="0.25">
      <c r="D201" s="100"/>
      <c r="E201" s="30"/>
      <c r="F201" s="30"/>
      <c r="G201" s="30"/>
      <c r="H201" s="18"/>
      <c r="I201" s="30"/>
      <c r="J201" s="31"/>
      <c r="K201" s="32"/>
      <c r="L201" s="33"/>
      <c r="M201" s="33"/>
      <c r="N201" s="33"/>
      <c r="O201" s="33"/>
      <c r="P201" s="33"/>
      <c r="Q201" s="33"/>
      <c r="R201" s="33"/>
      <c r="S201" s="33"/>
      <c r="T201" s="33"/>
      <c r="U201" s="33"/>
      <c r="V201" s="33"/>
      <c r="W201" s="33"/>
      <c r="X201" s="33"/>
      <c r="Y201" s="32"/>
      <c r="Z201" s="18"/>
      <c r="AA201" s="18"/>
      <c r="AB201" s="18"/>
      <c r="AC201" s="18"/>
      <c r="AD201" s="30"/>
      <c r="AE201"/>
    </row>
    <row r="202" spans="4:31" ht="12.75" customHeight="1" x14ac:dyDescent="0.25">
      <c r="D202" s="100"/>
      <c r="E202" s="30"/>
      <c r="F202" s="30"/>
      <c r="G202" s="18"/>
      <c r="H202" s="30"/>
      <c r="I202" s="30"/>
      <c r="J202" s="31"/>
      <c r="K202" s="32"/>
      <c r="L202" s="33"/>
      <c r="M202" s="33"/>
      <c r="N202" s="33"/>
      <c r="O202" s="33"/>
      <c r="P202" s="33"/>
      <c r="Q202" s="33"/>
      <c r="R202" s="33"/>
      <c r="S202" s="33"/>
      <c r="T202" s="33"/>
      <c r="U202" s="33"/>
      <c r="V202" s="33"/>
      <c r="W202" s="33"/>
      <c r="X202" s="33"/>
      <c r="Y202" s="32"/>
      <c r="Z202" s="18"/>
      <c r="AA202" s="18"/>
      <c r="AB202" s="18"/>
      <c r="AC202" s="18"/>
      <c r="AD202" s="30"/>
      <c r="AE202"/>
    </row>
    <row r="203" spans="4:31" ht="12.75" customHeight="1" x14ac:dyDescent="0.25">
      <c r="D203" s="100"/>
      <c r="E203" s="30"/>
      <c r="F203" s="30"/>
      <c r="G203" s="30"/>
      <c r="H203" s="30"/>
      <c r="I203" s="30"/>
      <c r="J203" s="31"/>
      <c r="K203" s="32"/>
      <c r="L203" s="33"/>
      <c r="M203" s="33"/>
      <c r="N203" s="33"/>
      <c r="O203" s="33"/>
      <c r="P203" s="33"/>
      <c r="Q203" s="33"/>
      <c r="R203" s="33"/>
      <c r="S203" s="33"/>
      <c r="T203" s="33"/>
      <c r="U203" s="33"/>
      <c r="V203" s="33"/>
      <c r="W203" s="33"/>
      <c r="X203" s="33"/>
      <c r="Y203" s="32"/>
      <c r="Z203" s="18"/>
      <c r="AA203" s="18"/>
      <c r="AB203" s="18"/>
      <c r="AC203" s="18"/>
      <c r="AD203" s="30"/>
      <c r="AE203"/>
    </row>
    <row r="204" spans="4:31" ht="12.75" customHeight="1" x14ac:dyDescent="0.25">
      <c r="D204" s="100"/>
      <c r="E204" s="30"/>
      <c r="F204" s="30"/>
      <c r="G204" s="30"/>
      <c r="H204" s="18"/>
      <c r="I204" s="30"/>
      <c r="J204" s="31"/>
      <c r="K204" s="32"/>
      <c r="L204" s="33"/>
      <c r="M204" s="33"/>
      <c r="N204" s="33"/>
      <c r="O204" s="33"/>
      <c r="P204" s="33"/>
      <c r="Q204" s="33"/>
      <c r="R204" s="33"/>
      <c r="S204" s="33"/>
      <c r="T204" s="33"/>
      <c r="U204" s="33"/>
      <c r="V204" s="33"/>
      <c r="W204" s="33"/>
      <c r="X204" s="33"/>
      <c r="Y204" s="32"/>
      <c r="Z204" s="18"/>
      <c r="AA204" s="18"/>
      <c r="AB204" s="18"/>
      <c r="AC204" s="18"/>
      <c r="AD204" s="30"/>
      <c r="AE204"/>
    </row>
    <row r="205" spans="4:31" ht="12.75" customHeight="1" x14ac:dyDescent="0.25">
      <c r="D205" s="100"/>
      <c r="E205" s="30"/>
      <c r="F205" s="30"/>
      <c r="G205" s="30"/>
      <c r="H205" s="18"/>
      <c r="I205" s="30"/>
      <c r="J205" s="31"/>
      <c r="K205" s="32"/>
      <c r="L205" s="33"/>
      <c r="M205" s="33"/>
      <c r="N205" s="33"/>
      <c r="O205" s="33"/>
      <c r="P205" s="33"/>
      <c r="Q205" s="33"/>
      <c r="R205" s="33"/>
      <c r="S205" s="33"/>
      <c r="T205" s="33"/>
      <c r="U205" s="33"/>
      <c r="V205" s="33"/>
      <c r="W205" s="33"/>
      <c r="X205" s="33"/>
      <c r="Y205" s="32"/>
      <c r="Z205" s="18"/>
      <c r="AA205" s="18"/>
      <c r="AB205" s="18"/>
      <c r="AC205" s="18"/>
      <c r="AD205" s="30"/>
      <c r="AE205"/>
    </row>
    <row r="206" spans="4:31" ht="12.75" customHeight="1" x14ac:dyDescent="0.25">
      <c r="D206" s="100"/>
      <c r="E206" s="30"/>
      <c r="F206" s="30"/>
      <c r="G206" s="30"/>
      <c r="H206" s="30"/>
      <c r="I206" s="30"/>
      <c r="J206" s="31"/>
      <c r="K206" s="32"/>
      <c r="L206" s="33"/>
      <c r="M206" s="33"/>
      <c r="N206" s="33"/>
      <c r="O206" s="33"/>
      <c r="P206" s="33"/>
      <c r="Q206" s="33"/>
      <c r="R206" s="33"/>
      <c r="S206" s="33"/>
      <c r="T206" s="33"/>
      <c r="U206" s="33"/>
      <c r="V206" s="33"/>
      <c r="W206" s="33"/>
      <c r="X206" s="33"/>
      <c r="Y206" s="32"/>
      <c r="Z206" s="18"/>
      <c r="AA206" s="18"/>
      <c r="AB206" s="18"/>
      <c r="AC206" s="18"/>
      <c r="AD206" s="30"/>
      <c r="AE206"/>
    </row>
    <row r="207" spans="4:31" ht="12.75" customHeight="1" x14ac:dyDescent="0.25">
      <c r="D207" s="100"/>
      <c r="E207" s="30"/>
      <c r="F207" s="30"/>
      <c r="G207" s="30"/>
      <c r="H207" s="30"/>
      <c r="I207" s="30"/>
      <c r="J207" s="31"/>
      <c r="K207" s="32"/>
      <c r="L207" s="33"/>
      <c r="M207" s="33"/>
      <c r="N207" s="33"/>
      <c r="O207" s="33"/>
      <c r="P207" s="33"/>
      <c r="Q207" s="33"/>
      <c r="R207" s="33"/>
      <c r="S207" s="33"/>
      <c r="T207" s="33"/>
      <c r="U207" s="33"/>
      <c r="V207" s="33"/>
      <c r="W207" s="33"/>
      <c r="X207" s="33"/>
      <c r="Y207" s="32"/>
      <c r="Z207" s="18"/>
      <c r="AA207" s="18"/>
      <c r="AB207" s="18"/>
      <c r="AC207" s="18"/>
      <c r="AD207" s="30"/>
      <c r="AE207"/>
    </row>
    <row r="208" spans="4:31" ht="12.75" customHeight="1" x14ac:dyDescent="0.25">
      <c r="D208" s="100"/>
      <c r="E208" s="30"/>
      <c r="F208" s="30"/>
      <c r="G208" s="30"/>
      <c r="H208" s="30"/>
      <c r="I208" s="30"/>
      <c r="J208" s="31"/>
      <c r="K208" s="32"/>
      <c r="L208" s="33"/>
      <c r="M208" s="33"/>
      <c r="N208" s="33"/>
      <c r="O208" s="33"/>
      <c r="P208" s="33"/>
      <c r="Q208" s="33"/>
      <c r="R208" s="33"/>
      <c r="S208" s="33"/>
      <c r="T208" s="33"/>
      <c r="U208" s="33"/>
      <c r="V208" s="33"/>
      <c r="W208" s="33"/>
      <c r="X208" s="33"/>
      <c r="Y208" s="32"/>
      <c r="Z208" s="18"/>
      <c r="AA208" s="18"/>
      <c r="AB208" s="18"/>
      <c r="AC208" s="18"/>
      <c r="AD208" s="30"/>
      <c r="AE208"/>
    </row>
    <row r="209" spans="4:31" ht="12.75" customHeight="1" x14ac:dyDescent="0.25">
      <c r="D209" s="100"/>
      <c r="E209" s="30"/>
      <c r="F209" s="30"/>
      <c r="G209" s="30"/>
      <c r="H209" s="30"/>
      <c r="I209" s="30"/>
      <c r="J209" s="31"/>
      <c r="K209" s="32"/>
      <c r="L209" s="33"/>
      <c r="M209" s="33"/>
      <c r="N209" s="33"/>
      <c r="O209" s="33"/>
      <c r="P209" s="33"/>
      <c r="Q209" s="33"/>
      <c r="R209" s="33"/>
      <c r="S209" s="33"/>
      <c r="T209" s="33"/>
      <c r="U209" s="33"/>
      <c r="V209" s="33"/>
      <c r="W209" s="33"/>
      <c r="X209" s="33"/>
      <c r="Y209" s="32"/>
      <c r="Z209" s="18"/>
      <c r="AA209" s="18"/>
      <c r="AB209" s="18"/>
      <c r="AC209" s="18"/>
      <c r="AD209" s="30"/>
      <c r="AE209"/>
    </row>
    <row r="210" spans="4:31" ht="12.75" customHeight="1" x14ac:dyDescent="0.25">
      <c r="D210" s="100"/>
      <c r="E210" s="30"/>
      <c r="F210" s="30"/>
      <c r="G210" s="30"/>
      <c r="H210" s="30"/>
      <c r="I210" s="30"/>
      <c r="J210" s="31"/>
      <c r="K210" s="32"/>
      <c r="L210" s="33"/>
      <c r="M210" s="33"/>
      <c r="N210" s="33"/>
      <c r="O210" s="33"/>
      <c r="P210" s="33"/>
      <c r="Q210" s="33"/>
      <c r="R210" s="33"/>
      <c r="S210" s="33"/>
      <c r="T210" s="33"/>
      <c r="U210" s="33"/>
      <c r="V210" s="33"/>
      <c r="W210" s="33"/>
      <c r="X210" s="33"/>
      <c r="Y210" s="32"/>
      <c r="Z210" s="18"/>
      <c r="AA210" s="18"/>
      <c r="AB210" s="18"/>
      <c r="AC210" s="18"/>
      <c r="AD210" s="30"/>
      <c r="AE210"/>
    </row>
    <row r="211" spans="4:31" ht="12.75" customHeight="1" x14ac:dyDescent="0.25">
      <c r="D211" s="100"/>
      <c r="E211" s="30"/>
      <c r="F211" s="30"/>
      <c r="G211" s="30"/>
      <c r="H211" s="30"/>
      <c r="I211" s="30"/>
      <c r="J211" s="31"/>
      <c r="K211" s="32"/>
      <c r="L211" s="33"/>
      <c r="M211" s="33"/>
      <c r="N211" s="33"/>
      <c r="O211" s="33"/>
      <c r="P211" s="33"/>
      <c r="Q211" s="33"/>
      <c r="R211" s="33"/>
      <c r="S211" s="33"/>
      <c r="T211" s="33"/>
      <c r="U211" s="33"/>
      <c r="V211" s="33"/>
      <c r="W211" s="33"/>
      <c r="X211" s="33"/>
      <c r="Y211" s="32"/>
      <c r="Z211" s="18"/>
      <c r="AA211" s="18"/>
      <c r="AB211" s="18"/>
      <c r="AC211" s="18"/>
      <c r="AD211" s="30"/>
      <c r="AE211"/>
    </row>
    <row r="212" spans="4:31" ht="12.75" customHeight="1" x14ac:dyDescent="0.25">
      <c r="D212" s="100"/>
      <c r="E212" s="30"/>
      <c r="F212" s="30"/>
      <c r="G212" s="30"/>
      <c r="H212" s="30"/>
      <c r="I212" s="30"/>
      <c r="J212" s="31"/>
      <c r="K212" s="32"/>
      <c r="L212" s="33"/>
      <c r="M212" s="33"/>
      <c r="N212" s="33"/>
      <c r="O212" s="33"/>
      <c r="P212" s="33"/>
      <c r="Q212" s="33"/>
      <c r="R212" s="33"/>
      <c r="S212" s="33"/>
      <c r="T212" s="33"/>
      <c r="U212" s="33"/>
      <c r="V212" s="33"/>
      <c r="W212" s="33"/>
      <c r="X212" s="33"/>
      <c r="Y212" s="32"/>
      <c r="Z212" s="18"/>
      <c r="AA212" s="18"/>
      <c r="AB212" s="18"/>
      <c r="AC212" s="18"/>
      <c r="AD212" s="30"/>
      <c r="AE212"/>
    </row>
    <row r="213" spans="4:31" ht="12.75" customHeight="1" x14ac:dyDescent="0.25">
      <c r="D213" s="100"/>
      <c r="E213" s="30"/>
      <c r="F213" s="30"/>
      <c r="G213" s="30"/>
      <c r="H213" s="30"/>
      <c r="I213" s="30"/>
      <c r="J213" s="31"/>
      <c r="K213" s="32"/>
      <c r="L213" s="33"/>
      <c r="M213" s="33"/>
      <c r="N213" s="33"/>
      <c r="O213" s="33"/>
      <c r="P213" s="33"/>
      <c r="Q213" s="33"/>
      <c r="R213" s="33"/>
      <c r="S213" s="33"/>
      <c r="T213" s="33"/>
      <c r="U213" s="33"/>
      <c r="V213" s="33"/>
      <c r="W213" s="33"/>
      <c r="X213" s="33"/>
      <c r="Y213" s="32"/>
      <c r="Z213" s="18"/>
      <c r="AA213" s="18"/>
      <c r="AB213" s="18"/>
      <c r="AC213" s="18"/>
      <c r="AD213" s="30"/>
      <c r="AE213"/>
    </row>
    <row r="214" spans="4:31" ht="12.75" customHeight="1" x14ac:dyDescent="0.25">
      <c r="D214" s="100"/>
      <c r="E214" s="30"/>
      <c r="F214" s="30"/>
      <c r="G214" s="30"/>
      <c r="H214" s="30"/>
      <c r="I214" s="30"/>
      <c r="J214" s="31"/>
      <c r="K214" s="32"/>
      <c r="L214" s="33"/>
      <c r="M214" s="33"/>
      <c r="N214" s="33"/>
      <c r="O214" s="33"/>
      <c r="P214" s="33"/>
      <c r="Q214" s="33"/>
      <c r="R214" s="33"/>
      <c r="S214" s="33"/>
      <c r="T214" s="33"/>
      <c r="U214" s="33"/>
      <c r="V214" s="33"/>
      <c r="W214" s="33"/>
      <c r="X214" s="33"/>
      <c r="Y214" s="32"/>
      <c r="Z214" s="18"/>
      <c r="AA214" s="18"/>
      <c r="AB214" s="18"/>
      <c r="AC214" s="18"/>
      <c r="AD214" s="30"/>
      <c r="AE214"/>
    </row>
    <row r="215" spans="4:31" ht="12.75" customHeight="1" x14ac:dyDescent="0.25">
      <c r="D215" s="100"/>
      <c r="E215" s="30"/>
      <c r="F215" s="30"/>
      <c r="G215" s="30"/>
      <c r="H215" s="30"/>
      <c r="I215" s="30"/>
      <c r="J215" s="31"/>
      <c r="K215" s="32"/>
      <c r="L215" s="33"/>
      <c r="M215" s="33"/>
      <c r="N215" s="33"/>
      <c r="O215" s="33"/>
      <c r="P215" s="33"/>
      <c r="Q215" s="33"/>
      <c r="R215" s="33"/>
      <c r="S215" s="33"/>
      <c r="T215" s="33"/>
      <c r="U215" s="33"/>
      <c r="V215" s="33"/>
      <c r="W215" s="33"/>
      <c r="X215" s="33"/>
      <c r="Y215" s="32"/>
      <c r="Z215" s="18"/>
      <c r="AA215" s="18"/>
      <c r="AB215" s="18"/>
      <c r="AC215" s="18"/>
      <c r="AD215" s="30"/>
      <c r="AE215"/>
    </row>
    <row r="216" spans="4:31" ht="12.75" customHeight="1" x14ac:dyDescent="0.25">
      <c r="D216" s="100"/>
      <c r="E216" s="30"/>
      <c r="F216" s="30"/>
      <c r="G216" s="30"/>
      <c r="H216" s="30"/>
      <c r="I216" s="30"/>
      <c r="J216" s="31"/>
      <c r="K216" s="32"/>
      <c r="L216" s="33"/>
      <c r="M216" s="33"/>
      <c r="N216" s="33"/>
      <c r="O216" s="33"/>
      <c r="P216" s="33"/>
      <c r="Q216" s="33"/>
      <c r="R216" s="33"/>
      <c r="S216" s="33"/>
      <c r="T216" s="33"/>
      <c r="U216" s="33"/>
      <c r="V216" s="33"/>
      <c r="W216" s="33"/>
      <c r="X216" s="33"/>
      <c r="Y216" s="32"/>
      <c r="Z216" s="18"/>
      <c r="AA216" s="18"/>
      <c r="AB216" s="18"/>
      <c r="AC216" s="18"/>
      <c r="AD216" s="30"/>
      <c r="AE216"/>
    </row>
    <row r="217" spans="4:31" ht="12.75" customHeight="1" x14ac:dyDescent="0.25">
      <c r="D217" s="100"/>
      <c r="E217" s="30"/>
      <c r="F217" s="30"/>
      <c r="G217" s="30"/>
      <c r="H217" s="30"/>
      <c r="I217" s="30"/>
      <c r="J217" s="31"/>
      <c r="K217" s="32"/>
      <c r="L217" s="33"/>
      <c r="M217" s="33"/>
      <c r="N217" s="33"/>
      <c r="O217" s="33"/>
      <c r="P217" s="33"/>
      <c r="Q217" s="33"/>
      <c r="R217" s="33"/>
      <c r="S217" s="33"/>
      <c r="T217" s="33"/>
      <c r="U217" s="33"/>
      <c r="V217" s="33"/>
      <c r="W217" s="33"/>
      <c r="X217" s="33"/>
      <c r="Y217" s="32"/>
      <c r="Z217" s="18"/>
      <c r="AA217" s="18"/>
      <c r="AB217" s="18"/>
      <c r="AC217" s="18"/>
      <c r="AD217" s="30"/>
      <c r="AE217"/>
    </row>
    <row r="218" spans="4:31" ht="12.75" customHeight="1" x14ac:dyDescent="0.25">
      <c r="D218" s="100"/>
      <c r="E218" s="30"/>
      <c r="F218" s="30"/>
      <c r="G218" s="30"/>
      <c r="H218" s="30"/>
      <c r="I218" s="30"/>
      <c r="J218" s="31"/>
      <c r="K218" s="32"/>
      <c r="L218" s="33"/>
      <c r="M218" s="33"/>
      <c r="N218" s="33"/>
      <c r="O218" s="33"/>
      <c r="P218" s="33"/>
      <c r="Q218" s="33"/>
      <c r="R218" s="33"/>
      <c r="S218" s="33"/>
      <c r="T218" s="33"/>
      <c r="U218" s="33"/>
      <c r="V218" s="33"/>
      <c r="W218" s="33"/>
      <c r="X218" s="33"/>
      <c r="Y218" s="32"/>
      <c r="Z218" s="18"/>
      <c r="AA218" s="18"/>
      <c r="AB218" s="18"/>
      <c r="AC218" s="18"/>
      <c r="AD218" s="30"/>
      <c r="AE218"/>
    </row>
    <row r="219" spans="4:31" ht="12.75" customHeight="1" x14ac:dyDescent="0.25">
      <c r="D219" s="100"/>
      <c r="E219" s="30"/>
      <c r="F219" s="30"/>
      <c r="G219" s="30"/>
      <c r="H219" s="30"/>
      <c r="I219" s="30"/>
      <c r="J219" s="31"/>
      <c r="K219" s="32"/>
      <c r="L219" s="33"/>
      <c r="M219" s="33"/>
      <c r="N219" s="33"/>
      <c r="O219" s="33"/>
      <c r="P219" s="33"/>
      <c r="Q219" s="33"/>
      <c r="R219" s="33"/>
      <c r="S219" s="33"/>
      <c r="T219" s="33"/>
      <c r="U219" s="33"/>
      <c r="V219" s="33"/>
      <c r="W219" s="33"/>
      <c r="X219" s="33"/>
      <c r="Y219" s="32"/>
      <c r="Z219" s="18"/>
      <c r="AA219" s="18"/>
      <c r="AB219" s="18"/>
      <c r="AC219" s="18"/>
      <c r="AD219" s="30"/>
      <c r="AE219"/>
    </row>
    <row r="220" spans="4:31" ht="12.75" customHeight="1" x14ac:dyDescent="0.25">
      <c r="D220" s="100"/>
      <c r="E220" s="30"/>
      <c r="F220" s="30"/>
      <c r="G220" s="30"/>
      <c r="H220" s="30"/>
      <c r="I220" s="30"/>
      <c r="J220" s="31"/>
      <c r="K220" s="32"/>
      <c r="L220" s="33"/>
      <c r="M220" s="33"/>
      <c r="N220" s="33"/>
      <c r="O220" s="33"/>
      <c r="P220" s="33"/>
      <c r="Q220" s="33"/>
      <c r="R220" s="33"/>
      <c r="S220" s="33"/>
      <c r="T220" s="33"/>
      <c r="U220" s="33"/>
      <c r="V220" s="33"/>
      <c r="W220" s="33"/>
      <c r="X220" s="33"/>
      <c r="Y220" s="32"/>
      <c r="Z220" s="18"/>
      <c r="AA220" s="18"/>
      <c r="AB220" s="18"/>
      <c r="AC220" s="18"/>
      <c r="AD220" s="30"/>
      <c r="AE220"/>
    </row>
    <row r="221" spans="4:31" ht="12.75" customHeight="1" x14ac:dyDescent="0.25">
      <c r="D221" s="100"/>
      <c r="E221" s="30"/>
      <c r="F221" s="30"/>
      <c r="G221" s="30"/>
      <c r="H221" s="30"/>
      <c r="I221" s="30"/>
      <c r="J221" s="31"/>
      <c r="K221" s="32"/>
      <c r="L221" s="33"/>
      <c r="M221" s="33"/>
      <c r="N221" s="33"/>
      <c r="O221" s="33"/>
      <c r="P221" s="33"/>
      <c r="Q221" s="33"/>
      <c r="R221" s="33"/>
      <c r="S221" s="33"/>
      <c r="T221" s="33"/>
      <c r="U221" s="33"/>
      <c r="V221" s="33"/>
      <c r="W221" s="33"/>
      <c r="X221" s="33"/>
      <c r="Y221" s="32"/>
      <c r="Z221" s="18"/>
      <c r="AA221" s="18"/>
      <c r="AB221" s="18"/>
      <c r="AC221" s="18"/>
      <c r="AD221" s="30"/>
      <c r="AE221"/>
    </row>
    <row r="222" spans="4:31" ht="12.75" customHeight="1" x14ac:dyDescent="0.25">
      <c r="D222" s="100"/>
      <c r="E222" s="30"/>
      <c r="F222" s="30"/>
      <c r="G222" s="30"/>
      <c r="H222" s="30"/>
      <c r="I222" s="30"/>
      <c r="J222" s="31"/>
      <c r="K222" s="32"/>
      <c r="L222" s="33"/>
      <c r="M222" s="33"/>
      <c r="N222" s="33"/>
      <c r="O222" s="33"/>
      <c r="P222" s="33"/>
      <c r="Q222" s="33"/>
      <c r="R222" s="33"/>
      <c r="S222" s="33"/>
      <c r="T222" s="33"/>
      <c r="U222" s="33"/>
      <c r="V222" s="33"/>
      <c r="W222" s="33"/>
      <c r="X222" s="33"/>
      <c r="Y222" s="32"/>
      <c r="Z222" s="18"/>
      <c r="AA222" s="18"/>
      <c r="AB222" s="18"/>
      <c r="AC222" s="18"/>
      <c r="AD222" s="30"/>
      <c r="AE222"/>
    </row>
    <row r="223" spans="4:31" ht="12.75" customHeight="1" x14ac:dyDescent="0.25">
      <c r="D223" s="100"/>
      <c r="E223" s="30"/>
      <c r="F223" s="30"/>
      <c r="G223" s="18"/>
      <c r="H223" s="18"/>
      <c r="I223" s="30"/>
      <c r="J223" s="31"/>
      <c r="K223" s="32"/>
      <c r="L223" s="33"/>
      <c r="M223" s="33"/>
      <c r="N223" s="33"/>
      <c r="O223" s="33"/>
      <c r="P223" s="33"/>
      <c r="Q223" s="33"/>
      <c r="R223" s="33"/>
      <c r="S223" s="33"/>
      <c r="T223" s="33"/>
      <c r="U223" s="33"/>
      <c r="V223" s="33"/>
      <c r="W223" s="33"/>
      <c r="X223" s="33"/>
      <c r="Y223" s="32"/>
      <c r="Z223" s="18"/>
      <c r="AA223" s="18"/>
      <c r="AB223" s="18"/>
      <c r="AC223" s="18"/>
      <c r="AD223" s="30"/>
      <c r="AE223"/>
    </row>
    <row r="224" spans="4:31" ht="12.75" customHeight="1" x14ac:dyDescent="0.25">
      <c r="D224" s="100"/>
      <c r="E224" s="30"/>
      <c r="F224" s="30"/>
      <c r="G224" s="30"/>
      <c r="H224" s="30"/>
      <c r="I224" s="30"/>
      <c r="J224" s="31"/>
      <c r="K224" s="32"/>
      <c r="L224" s="33"/>
      <c r="M224" s="33"/>
      <c r="N224" s="33"/>
      <c r="O224" s="33"/>
      <c r="P224" s="33"/>
      <c r="Q224" s="33"/>
      <c r="R224" s="33"/>
      <c r="S224" s="33"/>
      <c r="T224" s="33"/>
      <c r="U224" s="33"/>
      <c r="V224" s="33"/>
      <c r="W224" s="33"/>
      <c r="X224" s="33"/>
      <c r="Y224" s="32"/>
      <c r="Z224" s="18"/>
      <c r="AA224" s="18"/>
      <c r="AB224" s="18"/>
      <c r="AC224" s="18"/>
      <c r="AD224" s="30"/>
      <c r="AE224"/>
    </row>
    <row r="225" spans="4:31" ht="12.75" customHeight="1" x14ac:dyDescent="0.25">
      <c r="D225" s="100"/>
      <c r="E225" s="30"/>
      <c r="F225" s="30"/>
      <c r="G225" s="30"/>
      <c r="H225" s="30"/>
      <c r="I225" s="30"/>
      <c r="J225" s="31"/>
      <c r="K225" s="32"/>
      <c r="L225" s="33"/>
      <c r="M225" s="33"/>
      <c r="N225" s="33"/>
      <c r="O225" s="33"/>
      <c r="P225" s="33"/>
      <c r="Q225" s="33"/>
      <c r="R225" s="33"/>
      <c r="S225" s="33"/>
      <c r="T225" s="33"/>
      <c r="U225" s="33"/>
      <c r="V225" s="33"/>
      <c r="W225" s="33"/>
      <c r="X225" s="33"/>
      <c r="Y225" s="32"/>
      <c r="Z225" s="18"/>
      <c r="AA225" s="18"/>
      <c r="AB225" s="18"/>
      <c r="AC225" s="18"/>
      <c r="AD225" s="30"/>
      <c r="AE225"/>
    </row>
    <row r="226" spans="4:31" ht="12.75" customHeight="1" x14ac:dyDescent="0.25">
      <c r="D226" s="100"/>
      <c r="E226" s="30"/>
      <c r="F226" s="30"/>
      <c r="G226" s="30"/>
      <c r="H226" s="30"/>
      <c r="I226" s="30"/>
      <c r="J226" s="31"/>
      <c r="K226" s="32"/>
      <c r="L226" s="33"/>
      <c r="M226" s="33"/>
      <c r="N226" s="33"/>
      <c r="O226" s="33"/>
      <c r="P226" s="33"/>
      <c r="Q226" s="33"/>
      <c r="R226" s="33"/>
      <c r="S226" s="33"/>
      <c r="T226" s="33"/>
      <c r="U226" s="33"/>
      <c r="V226" s="33"/>
      <c r="W226" s="33"/>
      <c r="X226" s="33"/>
      <c r="Y226" s="32"/>
      <c r="Z226" s="18"/>
      <c r="AA226" s="18"/>
      <c r="AB226" s="18"/>
      <c r="AC226" s="18"/>
      <c r="AD226" s="30"/>
      <c r="AE226"/>
    </row>
    <row r="227" spans="4:31" ht="12.75" customHeight="1" x14ac:dyDescent="0.25">
      <c r="D227" s="100"/>
      <c r="E227" s="30"/>
      <c r="F227" s="30"/>
      <c r="G227" s="30"/>
      <c r="H227" s="30"/>
      <c r="I227" s="30"/>
      <c r="J227" s="31"/>
      <c r="K227" s="32"/>
      <c r="L227" s="33"/>
      <c r="M227" s="33"/>
      <c r="N227" s="33"/>
      <c r="O227" s="33"/>
      <c r="P227" s="33"/>
      <c r="Q227" s="33"/>
      <c r="R227" s="33"/>
      <c r="S227" s="33"/>
      <c r="T227" s="33"/>
      <c r="U227" s="33"/>
      <c r="V227" s="33"/>
      <c r="W227" s="33"/>
      <c r="X227" s="33"/>
      <c r="Y227" s="32"/>
      <c r="Z227" s="18"/>
      <c r="AA227" s="18"/>
      <c r="AB227" s="18"/>
      <c r="AC227" s="18"/>
      <c r="AD227" s="30"/>
      <c r="AE227"/>
    </row>
    <row r="228" spans="4:31" ht="12.75" customHeight="1" x14ac:dyDescent="0.25">
      <c r="D228" s="100"/>
      <c r="E228" s="30"/>
      <c r="F228" s="30"/>
      <c r="G228" s="30"/>
      <c r="H228" s="30"/>
      <c r="I228" s="30"/>
      <c r="J228" s="31"/>
      <c r="K228" s="32"/>
      <c r="L228" s="33"/>
      <c r="M228" s="33"/>
      <c r="N228" s="33"/>
      <c r="O228" s="33"/>
      <c r="P228" s="33"/>
      <c r="Q228" s="33"/>
      <c r="R228" s="33"/>
      <c r="S228" s="33"/>
      <c r="T228" s="33"/>
      <c r="U228" s="33"/>
      <c r="V228" s="33"/>
      <c r="W228" s="33"/>
      <c r="X228" s="33"/>
      <c r="Y228" s="32"/>
      <c r="Z228" s="18"/>
      <c r="AA228" s="18"/>
      <c r="AB228" s="18"/>
      <c r="AC228" s="18"/>
      <c r="AD228" s="30"/>
      <c r="AE228"/>
    </row>
    <row r="229" spans="4:31" ht="12.75" customHeight="1" x14ac:dyDescent="0.25">
      <c r="D229" s="100"/>
      <c r="E229" s="30"/>
      <c r="F229" s="30"/>
      <c r="G229" s="30"/>
      <c r="H229" s="30"/>
      <c r="I229" s="30"/>
      <c r="J229" s="31"/>
      <c r="K229" s="32"/>
      <c r="L229" s="33"/>
      <c r="M229" s="33"/>
      <c r="N229" s="33"/>
      <c r="O229" s="33"/>
      <c r="P229" s="33"/>
      <c r="Q229" s="33"/>
      <c r="R229" s="33"/>
      <c r="S229" s="33"/>
      <c r="T229" s="33"/>
      <c r="U229" s="33"/>
      <c r="V229" s="33"/>
      <c r="W229" s="33"/>
      <c r="X229" s="33"/>
      <c r="Y229" s="32"/>
      <c r="Z229" s="18"/>
      <c r="AA229" s="18"/>
      <c r="AB229" s="18"/>
      <c r="AC229" s="18"/>
      <c r="AD229" s="30"/>
      <c r="AE229"/>
    </row>
    <row r="230" spans="4:31" ht="12.75" customHeight="1" x14ac:dyDescent="0.25">
      <c r="D230" s="100"/>
      <c r="E230" s="30"/>
      <c r="F230" s="30"/>
      <c r="G230" s="30"/>
      <c r="H230" s="18"/>
      <c r="I230" s="30"/>
      <c r="J230" s="31"/>
      <c r="K230" s="32"/>
      <c r="L230" s="33"/>
      <c r="M230" s="33"/>
      <c r="N230" s="33"/>
      <c r="O230" s="33"/>
      <c r="P230" s="33"/>
      <c r="Q230" s="33"/>
      <c r="R230" s="33"/>
      <c r="S230" s="33"/>
      <c r="T230" s="33"/>
      <c r="U230" s="33"/>
      <c r="V230" s="33"/>
      <c r="W230" s="33"/>
      <c r="X230" s="33"/>
      <c r="Y230" s="32"/>
      <c r="Z230" s="18"/>
      <c r="AA230" s="18"/>
      <c r="AB230" s="18"/>
      <c r="AC230" s="18"/>
      <c r="AD230" s="30"/>
      <c r="AE230"/>
    </row>
    <row r="231" spans="4:31" ht="12.75" customHeight="1" x14ac:dyDescent="0.25">
      <c r="D231" s="100"/>
      <c r="E231" s="30"/>
      <c r="F231" s="30"/>
      <c r="G231" s="18"/>
      <c r="H231" s="30"/>
      <c r="I231" s="30"/>
      <c r="J231" s="31"/>
      <c r="K231" s="32"/>
      <c r="L231" s="33"/>
      <c r="M231" s="33"/>
      <c r="N231" s="33"/>
      <c r="O231" s="33"/>
      <c r="P231" s="33"/>
      <c r="Q231" s="33"/>
      <c r="R231" s="33"/>
      <c r="S231" s="33"/>
      <c r="T231" s="33"/>
      <c r="U231" s="33"/>
      <c r="V231" s="33"/>
      <c r="W231" s="33"/>
      <c r="X231" s="33"/>
      <c r="Y231" s="32"/>
      <c r="Z231" s="18"/>
      <c r="AA231" s="18"/>
      <c r="AB231" s="18"/>
      <c r="AC231" s="18"/>
      <c r="AD231" s="30"/>
      <c r="AE231"/>
    </row>
    <row r="232" spans="4:31" ht="12.75" customHeight="1" x14ac:dyDescent="0.25">
      <c r="D232" s="100"/>
      <c r="E232" s="30"/>
      <c r="F232" s="30"/>
      <c r="G232" s="30"/>
      <c r="H232" s="30"/>
      <c r="I232" s="30"/>
      <c r="J232" s="31"/>
      <c r="K232" s="32"/>
      <c r="L232" s="33"/>
      <c r="M232" s="33"/>
      <c r="N232" s="33"/>
      <c r="O232" s="33"/>
      <c r="P232" s="33"/>
      <c r="Q232" s="33"/>
      <c r="R232" s="33"/>
      <c r="S232" s="33"/>
      <c r="T232" s="33"/>
      <c r="U232" s="33"/>
      <c r="V232" s="33"/>
      <c r="W232" s="33"/>
      <c r="X232" s="33"/>
      <c r="Y232" s="32"/>
      <c r="Z232" s="18"/>
      <c r="AA232" s="18"/>
      <c r="AB232" s="18"/>
      <c r="AC232" s="18"/>
      <c r="AD232" s="30"/>
      <c r="AE232"/>
    </row>
    <row r="233" spans="4:31" ht="12.75" customHeight="1" x14ac:dyDescent="0.25">
      <c r="D233" s="100"/>
      <c r="E233" s="30"/>
      <c r="F233" s="30"/>
      <c r="G233" s="30"/>
      <c r="H233" s="30"/>
      <c r="I233" s="30"/>
      <c r="J233" s="31"/>
      <c r="K233" s="32"/>
      <c r="L233" s="33"/>
      <c r="M233" s="33"/>
      <c r="N233" s="33"/>
      <c r="O233" s="33"/>
      <c r="P233" s="33"/>
      <c r="Q233" s="33"/>
      <c r="R233" s="33"/>
      <c r="S233" s="33"/>
      <c r="T233" s="33"/>
      <c r="U233" s="33"/>
      <c r="V233" s="33"/>
      <c r="W233" s="33"/>
      <c r="X233" s="33"/>
      <c r="Y233" s="32"/>
      <c r="Z233" s="18"/>
      <c r="AA233" s="18"/>
      <c r="AB233" s="18"/>
      <c r="AC233" s="18"/>
      <c r="AD233" s="30"/>
      <c r="AE233"/>
    </row>
    <row r="234" spans="4:31" ht="12.75" customHeight="1" x14ac:dyDescent="0.25">
      <c r="D234" s="100"/>
      <c r="E234" s="30"/>
      <c r="F234" s="30"/>
      <c r="G234" s="30"/>
      <c r="H234" s="30"/>
      <c r="I234" s="30"/>
      <c r="J234" s="31"/>
      <c r="K234" s="32"/>
      <c r="L234" s="33"/>
      <c r="M234" s="33"/>
      <c r="N234" s="33"/>
      <c r="O234" s="33"/>
      <c r="P234" s="33"/>
      <c r="Q234" s="33"/>
      <c r="R234" s="33"/>
      <c r="S234" s="33"/>
      <c r="T234" s="33"/>
      <c r="U234" s="33"/>
      <c r="V234" s="33"/>
      <c r="W234" s="33"/>
      <c r="X234" s="33"/>
      <c r="Y234" s="32"/>
      <c r="Z234" s="18"/>
      <c r="AA234" s="18"/>
      <c r="AB234" s="18"/>
      <c r="AC234" s="18"/>
      <c r="AD234" s="30"/>
      <c r="AE234"/>
    </row>
    <row r="235" spans="4:31" ht="12.75" customHeight="1" x14ac:dyDescent="0.25">
      <c r="D235" s="100"/>
      <c r="E235" s="30"/>
      <c r="F235" s="30"/>
      <c r="G235" s="30"/>
      <c r="H235" s="30"/>
      <c r="I235" s="30"/>
      <c r="J235" s="31"/>
      <c r="K235" s="32"/>
      <c r="L235" s="33"/>
      <c r="M235" s="33"/>
      <c r="N235" s="33"/>
      <c r="O235" s="33"/>
      <c r="P235" s="33"/>
      <c r="Q235" s="33"/>
      <c r="R235" s="33"/>
      <c r="S235" s="33"/>
      <c r="T235" s="33"/>
      <c r="U235" s="33"/>
      <c r="V235" s="33"/>
      <c r="W235" s="33"/>
      <c r="X235" s="33"/>
      <c r="Y235" s="32"/>
      <c r="Z235" s="18"/>
      <c r="AA235" s="18"/>
      <c r="AB235" s="18"/>
      <c r="AC235" s="18"/>
      <c r="AD235" s="30"/>
      <c r="AE235"/>
    </row>
    <row r="236" spans="4:31" ht="12.75" customHeight="1" x14ac:dyDescent="0.25">
      <c r="D236" s="100"/>
      <c r="E236" s="30"/>
      <c r="F236" s="30"/>
      <c r="G236" s="30"/>
      <c r="H236" s="30"/>
      <c r="I236" s="30"/>
      <c r="J236" s="31"/>
      <c r="K236" s="32"/>
      <c r="L236" s="33"/>
      <c r="M236" s="33"/>
      <c r="N236" s="33"/>
      <c r="O236" s="33"/>
      <c r="P236" s="33"/>
      <c r="Q236" s="33"/>
      <c r="R236" s="33"/>
      <c r="S236" s="33"/>
      <c r="T236" s="33"/>
      <c r="U236" s="33"/>
      <c r="V236" s="33"/>
      <c r="W236" s="33"/>
      <c r="X236" s="33"/>
      <c r="Y236" s="32"/>
      <c r="Z236" s="18"/>
      <c r="AA236" s="18"/>
      <c r="AB236" s="18"/>
      <c r="AC236" s="18"/>
      <c r="AD236" s="30"/>
      <c r="AE236"/>
    </row>
    <row r="237" spans="4:31" ht="12.75" customHeight="1" x14ac:dyDescent="0.25">
      <c r="D237" s="100"/>
      <c r="E237" s="30"/>
      <c r="F237" s="30"/>
      <c r="G237" s="30"/>
      <c r="H237" s="30"/>
      <c r="I237" s="30"/>
      <c r="J237" s="31"/>
      <c r="K237" s="32"/>
      <c r="L237" s="33"/>
      <c r="M237" s="33"/>
      <c r="N237" s="33"/>
      <c r="O237" s="33"/>
      <c r="P237" s="33"/>
      <c r="Q237" s="33"/>
      <c r="R237" s="33"/>
      <c r="S237" s="33"/>
      <c r="T237" s="33"/>
      <c r="U237" s="33"/>
      <c r="V237" s="33"/>
      <c r="W237" s="33"/>
      <c r="X237" s="33"/>
      <c r="Y237" s="32"/>
      <c r="Z237" s="18"/>
      <c r="AA237" s="18"/>
      <c r="AB237" s="18"/>
      <c r="AC237" s="18"/>
      <c r="AD237" s="30"/>
      <c r="AE237"/>
    </row>
    <row r="238" spans="4:31" ht="12.75" customHeight="1" x14ac:dyDescent="0.25">
      <c r="D238" s="100"/>
      <c r="E238" s="30"/>
      <c r="F238" s="30"/>
      <c r="G238" s="30"/>
      <c r="H238" s="30"/>
      <c r="I238" s="30"/>
      <c r="J238" s="31"/>
      <c r="K238" s="32"/>
      <c r="L238" s="33"/>
      <c r="M238" s="33"/>
      <c r="N238" s="33"/>
      <c r="O238" s="33"/>
      <c r="P238" s="33"/>
      <c r="Q238" s="33"/>
      <c r="R238" s="33"/>
      <c r="S238" s="33"/>
      <c r="T238" s="33"/>
      <c r="U238" s="33"/>
      <c r="V238" s="33"/>
      <c r="W238" s="33"/>
      <c r="X238" s="33"/>
      <c r="Y238" s="32"/>
      <c r="Z238" s="18"/>
      <c r="AA238" s="18"/>
      <c r="AB238" s="18"/>
      <c r="AC238" s="18"/>
      <c r="AD238" s="30"/>
      <c r="AE238"/>
    </row>
    <row r="239" spans="4:31" ht="12.75" customHeight="1" x14ac:dyDescent="0.25">
      <c r="D239" s="100"/>
      <c r="E239" s="30"/>
      <c r="F239" s="30"/>
      <c r="G239" s="30"/>
      <c r="H239" s="30"/>
      <c r="I239" s="30"/>
      <c r="J239" s="31"/>
      <c r="K239" s="32"/>
      <c r="L239" s="33"/>
      <c r="M239" s="33"/>
      <c r="N239" s="33"/>
      <c r="O239" s="33"/>
      <c r="P239" s="33"/>
      <c r="Q239" s="33"/>
      <c r="R239" s="33"/>
      <c r="S239" s="33"/>
      <c r="T239" s="33"/>
      <c r="U239" s="33"/>
      <c r="V239" s="33"/>
      <c r="W239" s="33"/>
      <c r="X239" s="33"/>
      <c r="Y239" s="32"/>
      <c r="Z239" s="18"/>
      <c r="AA239" s="18"/>
      <c r="AB239" s="18"/>
      <c r="AC239" s="18"/>
      <c r="AD239" s="30"/>
      <c r="AE239"/>
    </row>
    <row r="240" spans="4:31" ht="12.75" customHeight="1" x14ac:dyDescent="0.25">
      <c r="D240" s="100"/>
      <c r="E240" s="30"/>
      <c r="F240" s="30"/>
      <c r="G240" s="30"/>
      <c r="H240" s="18"/>
      <c r="I240" s="30"/>
      <c r="J240" s="31"/>
      <c r="K240" s="32"/>
      <c r="L240" s="33"/>
      <c r="M240" s="33"/>
      <c r="N240" s="33"/>
      <c r="O240" s="33"/>
      <c r="P240" s="33"/>
      <c r="Q240" s="33"/>
      <c r="R240" s="33"/>
      <c r="S240" s="33"/>
      <c r="T240" s="33"/>
      <c r="U240" s="33"/>
      <c r="V240" s="33"/>
      <c r="W240" s="33"/>
      <c r="X240" s="33"/>
      <c r="Y240" s="32"/>
      <c r="Z240" s="18"/>
      <c r="AA240" s="18"/>
      <c r="AB240" s="18"/>
      <c r="AC240" s="18"/>
      <c r="AD240" s="30"/>
      <c r="AE240"/>
    </row>
    <row r="241" spans="4:31" ht="12.75" customHeight="1" x14ac:dyDescent="0.25">
      <c r="D241" s="100"/>
      <c r="E241" s="30"/>
      <c r="F241" s="30"/>
      <c r="G241" s="30"/>
      <c r="H241" s="30"/>
      <c r="I241" s="30"/>
      <c r="J241" s="31"/>
      <c r="K241" s="32"/>
      <c r="L241" s="33"/>
      <c r="M241" s="33"/>
      <c r="N241" s="33"/>
      <c r="O241" s="33"/>
      <c r="P241" s="33"/>
      <c r="Q241" s="33"/>
      <c r="R241" s="33"/>
      <c r="S241" s="33"/>
      <c r="T241" s="33"/>
      <c r="U241" s="33"/>
      <c r="V241" s="33"/>
      <c r="W241" s="33"/>
      <c r="X241" s="33"/>
      <c r="Y241" s="32"/>
      <c r="Z241" s="18"/>
      <c r="AA241" s="18"/>
      <c r="AB241" s="18"/>
      <c r="AC241" s="18"/>
      <c r="AD241" s="30"/>
      <c r="AE241"/>
    </row>
    <row r="242" spans="4:31" ht="12.75" customHeight="1" x14ac:dyDescent="0.25">
      <c r="D242" s="100"/>
      <c r="E242" s="30"/>
      <c r="F242" s="30"/>
      <c r="G242" s="30"/>
      <c r="H242" s="30"/>
      <c r="I242" s="30"/>
      <c r="J242" s="31"/>
      <c r="K242" s="32"/>
      <c r="L242" s="33"/>
      <c r="M242" s="33"/>
      <c r="N242" s="33"/>
      <c r="O242" s="33"/>
      <c r="P242" s="33"/>
      <c r="Q242" s="33"/>
      <c r="R242" s="33"/>
      <c r="S242" s="33"/>
      <c r="T242" s="33"/>
      <c r="U242" s="33"/>
      <c r="V242" s="33"/>
      <c r="W242" s="33"/>
      <c r="X242" s="33"/>
      <c r="Y242" s="32"/>
      <c r="Z242" s="18"/>
      <c r="AA242" s="18"/>
      <c r="AB242" s="18"/>
      <c r="AC242" s="18"/>
      <c r="AD242" s="30"/>
      <c r="AE242"/>
    </row>
    <row r="243" spans="4:31" ht="12.75" customHeight="1" x14ac:dyDescent="0.25">
      <c r="D243" s="100"/>
      <c r="E243" s="30"/>
      <c r="F243" s="30"/>
      <c r="G243" s="30"/>
      <c r="H243" s="30"/>
      <c r="I243" s="30"/>
      <c r="J243" s="31"/>
      <c r="K243" s="32"/>
      <c r="L243" s="33"/>
      <c r="M243" s="33"/>
      <c r="N243" s="33"/>
      <c r="O243" s="33"/>
      <c r="P243" s="33"/>
      <c r="Q243" s="33"/>
      <c r="R243" s="33"/>
      <c r="S243" s="33"/>
      <c r="T243" s="33"/>
      <c r="U243" s="33"/>
      <c r="V243" s="33"/>
      <c r="W243" s="33"/>
      <c r="X243" s="33"/>
      <c r="Y243" s="32"/>
      <c r="Z243" s="18"/>
      <c r="AA243" s="18"/>
      <c r="AB243" s="18"/>
      <c r="AC243" s="18"/>
      <c r="AD243" s="30"/>
      <c r="AE243"/>
    </row>
    <row r="244" spans="4:31" ht="12.75" customHeight="1" x14ac:dyDescent="0.25">
      <c r="D244" s="100"/>
      <c r="E244" s="30"/>
      <c r="F244" s="30"/>
      <c r="G244" s="30"/>
      <c r="H244" s="30"/>
      <c r="I244" s="30"/>
      <c r="J244" s="31"/>
      <c r="K244" s="32"/>
      <c r="L244" s="33"/>
      <c r="M244" s="33"/>
      <c r="N244" s="33"/>
      <c r="O244" s="33"/>
      <c r="P244" s="33"/>
      <c r="Q244" s="33"/>
      <c r="R244" s="33"/>
      <c r="S244" s="33"/>
      <c r="T244" s="33"/>
      <c r="U244" s="33"/>
      <c r="V244" s="33"/>
      <c r="W244" s="33"/>
      <c r="X244" s="33"/>
      <c r="Y244" s="32"/>
      <c r="Z244" s="18"/>
      <c r="AA244" s="18"/>
      <c r="AB244" s="18"/>
      <c r="AC244" s="18"/>
      <c r="AD244" s="30"/>
      <c r="AE244"/>
    </row>
    <row r="245" spans="4:31" ht="12.75" customHeight="1" x14ac:dyDescent="0.25">
      <c r="D245" s="100"/>
      <c r="E245" s="30"/>
      <c r="F245" s="30"/>
      <c r="G245" s="30"/>
      <c r="H245" s="30"/>
      <c r="I245" s="30"/>
      <c r="J245" s="31"/>
      <c r="K245" s="32"/>
      <c r="L245" s="33"/>
      <c r="M245" s="33"/>
      <c r="N245" s="33"/>
      <c r="O245" s="33"/>
      <c r="P245" s="33"/>
      <c r="Q245" s="33"/>
      <c r="R245" s="33"/>
      <c r="S245" s="33"/>
      <c r="T245" s="33"/>
      <c r="U245" s="33"/>
      <c r="V245" s="33"/>
      <c r="W245" s="33"/>
      <c r="X245" s="33"/>
      <c r="Y245" s="32"/>
      <c r="Z245" s="18"/>
      <c r="AA245" s="18"/>
      <c r="AB245" s="18"/>
      <c r="AC245" s="18"/>
      <c r="AD245" s="30"/>
      <c r="AE245"/>
    </row>
    <row r="246" spans="4:31" ht="12.75" customHeight="1" x14ac:dyDescent="0.25">
      <c r="D246" s="100"/>
      <c r="E246" s="30"/>
      <c r="F246" s="30"/>
      <c r="G246" s="30"/>
      <c r="H246" s="30"/>
      <c r="I246" s="30"/>
      <c r="J246" s="31"/>
      <c r="K246" s="32"/>
      <c r="L246" s="33"/>
      <c r="M246" s="33"/>
      <c r="N246" s="33"/>
      <c r="O246" s="33"/>
      <c r="P246" s="33"/>
      <c r="Q246" s="33"/>
      <c r="R246" s="33"/>
      <c r="S246" s="33"/>
      <c r="T246" s="33"/>
      <c r="U246" s="33"/>
      <c r="V246" s="33"/>
      <c r="W246" s="33"/>
      <c r="X246" s="33"/>
      <c r="Y246" s="32"/>
      <c r="Z246" s="18"/>
      <c r="AA246" s="18"/>
      <c r="AB246" s="18"/>
      <c r="AC246" s="18"/>
      <c r="AD246" s="30"/>
      <c r="AE246"/>
    </row>
    <row r="247" spans="4:31" ht="12.75" customHeight="1" x14ac:dyDescent="0.25">
      <c r="D247" s="100"/>
      <c r="E247" s="30"/>
      <c r="F247" s="30"/>
      <c r="G247" s="30"/>
      <c r="H247" s="30"/>
      <c r="I247" s="30"/>
      <c r="J247" s="31"/>
      <c r="K247" s="32"/>
      <c r="L247" s="33"/>
      <c r="M247" s="33"/>
      <c r="N247" s="33"/>
      <c r="O247" s="33"/>
      <c r="P247" s="33"/>
      <c r="Q247" s="33"/>
      <c r="R247" s="33"/>
      <c r="S247" s="33"/>
      <c r="T247" s="33"/>
      <c r="U247" s="33"/>
      <c r="V247" s="33"/>
      <c r="W247" s="33"/>
      <c r="X247" s="33"/>
      <c r="Y247" s="32"/>
      <c r="Z247" s="18"/>
      <c r="AA247" s="18"/>
      <c r="AB247" s="18"/>
      <c r="AC247" s="18"/>
      <c r="AD247" s="30"/>
      <c r="AE247"/>
    </row>
    <row r="248" spans="4:31" ht="12.75" customHeight="1" x14ac:dyDescent="0.25">
      <c r="D248" s="100"/>
      <c r="E248" s="30"/>
      <c r="F248" s="30"/>
      <c r="G248" s="30"/>
      <c r="H248" s="30"/>
      <c r="I248" s="30"/>
      <c r="J248" s="31"/>
      <c r="K248" s="32"/>
      <c r="L248" s="33"/>
      <c r="M248" s="33"/>
      <c r="N248" s="33"/>
      <c r="O248" s="33"/>
      <c r="P248" s="33"/>
      <c r="Q248" s="33"/>
      <c r="R248" s="33"/>
      <c r="S248" s="33"/>
      <c r="T248" s="33"/>
      <c r="U248" s="33"/>
      <c r="V248" s="33"/>
      <c r="W248" s="33"/>
      <c r="X248" s="33"/>
      <c r="Y248" s="32"/>
      <c r="Z248" s="18"/>
      <c r="AA248" s="18"/>
      <c r="AB248" s="18"/>
      <c r="AC248" s="18"/>
      <c r="AD248" s="30"/>
      <c r="AE248"/>
    </row>
    <row r="249" spans="4:31" ht="12.75" customHeight="1" x14ac:dyDescent="0.25">
      <c r="D249" s="100"/>
      <c r="E249" s="30"/>
      <c r="F249" s="30"/>
      <c r="G249" s="30"/>
      <c r="H249" s="30"/>
      <c r="I249" s="30"/>
      <c r="J249" s="31"/>
      <c r="K249" s="32"/>
      <c r="L249" s="33"/>
      <c r="M249" s="33"/>
      <c r="N249" s="33"/>
      <c r="O249" s="33"/>
      <c r="P249" s="33"/>
      <c r="Q249" s="33"/>
      <c r="R249" s="33"/>
      <c r="S249" s="33"/>
      <c r="T249" s="33"/>
      <c r="U249" s="33"/>
      <c r="V249" s="33"/>
      <c r="W249" s="33"/>
      <c r="X249" s="33"/>
      <c r="Y249" s="32"/>
      <c r="Z249" s="18"/>
      <c r="AA249" s="18"/>
      <c r="AB249" s="18"/>
      <c r="AC249" s="18"/>
      <c r="AD249" s="30"/>
      <c r="AE249"/>
    </row>
    <row r="250" spans="4:31" ht="12.75" customHeight="1" x14ac:dyDescent="0.25">
      <c r="D250" s="100"/>
      <c r="E250" s="30"/>
      <c r="F250" s="30"/>
      <c r="G250" s="30"/>
      <c r="H250" s="30"/>
      <c r="I250" s="30"/>
      <c r="J250" s="31"/>
      <c r="K250" s="32"/>
      <c r="L250" s="33"/>
      <c r="M250" s="33"/>
      <c r="N250" s="33"/>
      <c r="O250" s="33"/>
      <c r="P250" s="33"/>
      <c r="Q250" s="33"/>
      <c r="R250" s="33"/>
      <c r="S250" s="33"/>
      <c r="T250" s="33"/>
      <c r="U250" s="33"/>
      <c r="V250" s="33"/>
      <c r="W250" s="33"/>
      <c r="X250" s="33"/>
      <c r="Y250" s="32"/>
      <c r="Z250" s="18"/>
      <c r="AA250" s="18"/>
      <c r="AB250" s="18"/>
      <c r="AC250" s="18"/>
      <c r="AD250" s="30"/>
      <c r="AE250"/>
    </row>
    <row r="251" spans="4:31" ht="12.75" customHeight="1" x14ac:dyDescent="0.25">
      <c r="D251" s="100"/>
      <c r="E251" s="30"/>
      <c r="F251" s="30"/>
      <c r="G251" s="30"/>
      <c r="H251" s="30"/>
      <c r="I251" s="30"/>
      <c r="J251" s="31"/>
      <c r="K251" s="32"/>
      <c r="L251" s="33"/>
      <c r="M251" s="33"/>
      <c r="N251" s="33"/>
      <c r="O251" s="33"/>
      <c r="P251" s="33"/>
      <c r="Q251" s="33"/>
      <c r="R251" s="33"/>
      <c r="S251" s="33"/>
      <c r="T251" s="33"/>
      <c r="U251" s="33"/>
      <c r="V251" s="33"/>
      <c r="W251" s="33"/>
      <c r="X251" s="33"/>
      <c r="Y251" s="32"/>
      <c r="Z251" s="18"/>
      <c r="AA251" s="18"/>
      <c r="AB251" s="18"/>
      <c r="AC251" s="18"/>
      <c r="AD251" s="30"/>
      <c r="AE251"/>
    </row>
    <row r="252" spans="4:31" ht="12.75" customHeight="1" x14ac:dyDescent="0.25">
      <c r="D252" s="100"/>
      <c r="E252" s="30"/>
      <c r="F252" s="30"/>
      <c r="G252" s="30"/>
      <c r="H252" s="30"/>
      <c r="I252" s="30"/>
      <c r="J252" s="31"/>
      <c r="K252" s="32"/>
      <c r="L252" s="33"/>
      <c r="M252" s="33"/>
      <c r="N252" s="33"/>
      <c r="O252" s="33"/>
      <c r="P252" s="33"/>
      <c r="Q252" s="33"/>
      <c r="R252" s="33"/>
      <c r="S252" s="33"/>
      <c r="T252" s="33"/>
      <c r="U252" s="33"/>
      <c r="V252" s="33"/>
      <c r="W252" s="33"/>
      <c r="X252" s="33"/>
      <c r="Y252" s="32"/>
      <c r="Z252" s="18"/>
      <c r="AA252" s="18"/>
      <c r="AB252" s="18"/>
      <c r="AC252" s="18"/>
      <c r="AD252" s="30"/>
      <c r="AE252"/>
    </row>
    <row r="253" spans="4:31" ht="12.75" customHeight="1" x14ac:dyDescent="0.25">
      <c r="D253" s="100"/>
      <c r="E253" s="30"/>
      <c r="F253" s="30"/>
      <c r="G253" s="30"/>
      <c r="H253" s="30"/>
      <c r="I253" s="30"/>
      <c r="J253" s="31"/>
      <c r="K253" s="32"/>
      <c r="L253" s="33"/>
      <c r="M253" s="33"/>
      <c r="N253" s="33"/>
      <c r="O253" s="33"/>
      <c r="P253" s="33"/>
      <c r="Q253" s="33"/>
      <c r="R253" s="33"/>
      <c r="S253" s="33"/>
      <c r="T253" s="33"/>
      <c r="U253" s="33"/>
      <c r="V253" s="33"/>
      <c r="W253" s="33"/>
      <c r="X253" s="33"/>
      <c r="Y253" s="32"/>
      <c r="Z253" s="18"/>
      <c r="AA253" s="18"/>
      <c r="AB253" s="18"/>
      <c r="AC253" s="18"/>
      <c r="AD253" s="30"/>
      <c r="AE253"/>
    </row>
    <row r="254" spans="4:31" ht="12.75" customHeight="1" x14ac:dyDescent="0.25">
      <c r="D254" s="100"/>
      <c r="E254" s="30"/>
      <c r="F254" s="30"/>
      <c r="G254" s="30"/>
      <c r="H254" s="18"/>
      <c r="I254" s="30"/>
      <c r="J254" s="31"/>
      <c r="K254" s="32"/>
      <c r="L254" s="33"/>
      <c r="M254" s="33"/>
      <c r="N254" s="33"/>
      <c r="O254" s="33"/>
      <c r="P254" s="33"/>
      <c r="Q254" s="33"/>
      <c r="R254" s="33"/>
      <c r="S254" s="33"/>
      <c r="T254" s="33"/>
      <c r="U254" s="33"/>
      <c r="V254" s="33"/>
      <c r="W254" s="33"/>
      <c r="X254" s="33"/>
      <c r="Y254" s="32"/>
      <c r="Z254" s="18"/>
      <c r="AA254" s="18"/>
      <c r="AB254" s="18"/>
      <c r="AC254" s="18"/>
      <c r="AD254" s="30"/>
      <c r="AE254"/>
    </row>
    <row r="255" spans="4:31" ht="12.75" customHeight="1" x14ac:dyDescent="0.25">
      <c r="D255" s="100"/>
      <c r="E255" s="30"/>
      <c r="F255" s="30"/>
      <c r="G255" s="30"/>
      <c r="H255" s="18"/>
      <c r="I255" s="30"/>
      <c r="J255" s="31"/>
      <c r="K255" s="32"/>
      <c r="L255" s="33"/>
      <c r="M255" s="33"/>
      <c r="N255" s="33"/>
      <c r="O255" s="33"/>
      <c r="P255" s="33"/>
      <c r="Q255" s="33"/>
      <c r="R255" s="33"/>
      <c r="S255" s="33"/>
      <c r="T255" s="33"/>
      <c r="U255" s="33"/>
      <c r="V255" s="33"/>
      <c r="W255" s="33"/>
      <c r="X255" s="33"/>
      <c r="Y255" s="32"/>
      <c r="Z255" s="18"/>
      <c r="AA255" s="18"/>
      <c r="AB255" s="18"/>
      <c r="AC255" s="18"/>
      <c r="AD255" s="30"/>
      <c r="AE255"/>
    </row>
    <row r="256" spans="4:31" ht="12.75" customHeight="1" x14ac:dyDescent="0.25">
      <c r="D256" s="100"/>
      <c r="E256" s="30"/>
      <c r="F256" s="30"/>
      <c r="G256" s="30"/>
      <c r="H256" s="30"/>
      <c r="I256" s="30"/>
      <c r="J256" s="31"/>
      <c r="K256" s="32"/>
      <c r="L256" s="33"/>
      <c r="M256" s="33"/>
      <c r="N256" s="33"/>
      <c r="O256" s="33"/>
      <c r="P256" s="33"/>
      <c r="Q256" s="33"/>
      <c r="R256" s="33"/>
      <c r="S256" s="33"/>
      <c r="T256" s="33"/>
      <c r="U256" s="33"/>
      <c r="V256" s="33"/>
      <c r="W256" s="33"/>
      <c r="X256" s="33"/>
      <c r="Y256" s="32"/>
      <c r="Z256" s="18"/>
      <c r="AA256" s="18"/>
      <c r="AB256" s="18"/>
      <c r="AC256" s="18"/>
      <c r="AD256" s="30"/>
      <c r="AE256"/>
    </row>
    <row r="257" spans="4:31" ht="12.75" customHeight="1" x14ac:dyDescent="0.25">
      <c r="D257" s="100"/>
      <c r="E257" s="30"/>
      <c r="F257" s="30"/>
      <c r="G257" s="30"/>
      <c r="H257" s="18"/>
      <c r="I257" s="30"/>
      <c r="J257" s="31"/>
      <c r="K257" s="32"/>
      <c r="L257" s="33"/>
      <c r="M257" s="33"/>
      <c r="N257" s="33"/>
      <c r="O257" s="33"/>
      <c r="P257" s="33"/>
      <c r="Q257" s="33"/>
      <c r="R257" s="33"/>
      <c r="S257" s="33"/>
      <c r="T257" s="33"/>
      <c r="U257" s="33"/>
      <c r="V257" s="33"/>
      <c r="W257" s="33"/>
      <c r="X257" s="33"/>
      <c r="Y257" s="32"/>
      <c r="Z257" s="18"/>
      <c r="AA257" s="18"/>
      <c r="AB257" s="18"/>
      <c r="AC257" s="18"/>
      <c r="AD257" s="30"/>
      <c r="AE257"/>
    </row>
    <row r="258" spans="4:31" ht="12.75" customHeight="1" x14ac:dyDescent="0.25">
      <c r="D258" s="100"/>
      <c r="E258" s="30"/>
      <c r="F258" s="30"/>
      <c r="G258" s="30"/>
      <c r="H258" s="18"/>
      <c r="I258" s="30"/>
      <c r="J258" s="31"/>
      <c r="K258" s="32"/>
      <c r="L258" s="33"/>
      <c r="M258" s="33"/>
      <c r="N258" s="33"/>
      <c r="O258" s="33"/>
      <c r="P258" s="33"/>
      <c r="Q258" s="33"/>
      <c r="R258" s="33"/>
      <c r="S258" s="33"/>
      <c r="T258" s="33"/>
      <c r="U258" s="33"/>
      <c r="V258" s="33"/>
      <c r="W258" s="33"/>
      <c r="X258" s="33"/>
      <c r="Y258" s="32"/>
      <c r="Z258" s="18"/>
      <c r="AA258" s="18"/>
      <c r="AB258" s="18"/>
      <c r="AC258" s="18"/>
      <c r="AD258" s="30"/>
      <c r="AE258"/>
    </row>
    <row r="259" spans="4:31" ht="12.75" customHeight="1" x14ac:dyDescent="0.25">
      <c r="D259" s="100"/>
      <c r="E259" s="30"/>
      <c r="F259" s="30"/>
      <c r="G259" s="30"/>
      <c r="H259" s="30"/>
      <c r="I259" s="30"/>
      <c r="J259" s="31"/>
      <c r="K259" s="32"/>
      <c r="L259" s="33"/>
      <c r="M259" s="33"/>
      <c r="N259" s="33"/>
      <c r="O259" s="33"/>
      <c r="P259" s="33"/>
      <c r="Q259" s="33"/>
      <c r="R259" s="33"/>
      <c r="S259" s="33"/>
      <c r="T259" s="33"/>
      <c r="U259" s="33"/>
      <c r="V259" s="33"/>
      <c r="W259" s="33"/>
      <c r="X259" s="33"/>
      <c r="Y259" s="32"/>
      <c r="Z259" s="18"/>
      <c r="AA259" s="18"/>
      <c r="AB259" s="18"/>
      <c r="AC259" s="18"/>
      <c r="AD259" s="30"/>
      <c r="AE259"/>
    </row>
    <row r="260" spans="4:31" ht="12.75" customHeight="1" x14ac:dyDescent="0.25">
      <c r="D260" s="100"/>
      <c r="E260" s="30"/>
      <c r="F260" s="30"/>
      <c r="G260" s="30"/>
      <c r="H260" s="30"/>
      <c r="I260" s="30"/>
      <c r="J260" s="31"/>
      <c r="K260" s="32"/>
      <c r="L260" s="33"/>
      <c r="M260" s="33"/>
      <c r="N260" s="33"/>
      <c r="O260" s="33"/>
      <c r="P260" s="33"/>
      <c r="Q260" s="33"/>
      <c r="R260" s="33"/>
      <c r="S260" s="33"/>
      <c r="T260" s="33"/>
      <c r="U260" s="33"/>
      <c r="V260" s="33"/>
      <c r="W260" s="33"/>
      <c r="X260" s="33"/>
      <c r="Y260" s="32"/>
      <c r="Z260" s="18"/>
      <c r="AA260" s="18"/>
      <c r="AB260" s="18"/>
      <c r="AC260" s="18"/>
      <c r="AD260" s="30"/>
      <c r="AE260"/>
    </row>
    <row r="261" spans="4:31" ht="12.75" customHeight="1" x14ac:dyDescent="0.25">
      <c r="D261" s="100"/>
      <c r="E261" s="30"/>
      <c r="F261" s="30"/>
      <c r="G261" s="30"/>
      <c r="H261" s="30"/>
      <c r="I261" s="30"/>
      <c r="J261" s="31"/>
      <c r="K261" s="32"/>
      <c r="L261" s="33"/>
      <c r="M261" s="33"/>
      <c r="N261" s="33"/>
      <c r="O261" s="33"/>
      <c r="P261" s="33"/>
      <c r="Q261" s="33"/>
      <c r="R261" s="33"/>
      <c r="S261" s="33"/>
      <c r="T261" s="33"/>
      <c r="U261" s="33"/>
      <c r="V261" s="33"/>
      <c r="W261" s="33"/>
      <c r="X261" s="33"/>
      <c r="Y261" s="32"/>
      <c r="Z261" s="18"/>
      <c r="AA261" s="18"/>
      <c r="AB261" s="18"/>
      <c r="AC261" s="18"/>
      <c r="AD261" s="30"/>
      <c r="AE261"/>
    </row>
    <row r="262" spans="4:31" ht="12.75" customHeight="1" x14ac:dyDescent="0.25">
      <c r="D262" s="100"/>
      <c r="E262" s="30"/>
      <c r="F262" s="30"/>
      <c r="G262" s="30"/>
      <c r="H262" s="30"/>
      <c r="I262" s="30"/>
      <c r="J262" s="31"/>
      <c r="K262" s="32"/>
      <c r="L262" s="33"/>
      <c r="M262" s="33"/>
      <c r="N262" s="33"/>
      <c r="O262" s="33"/>
      <c r="P262" s="33"/>
      <c r="Q262" s="33"/>
      <c r="R262" s="33"/>
      <c r="S262" s="33"/>
      <c r="T262" s="33"/>
      <c r="U262" s="33"/>
      <c r="V262" s="33"/>
      <c r="W262" s="33"/>
      <c r="X262" s="33"/>
      <c r="Y262" s="32"/>
      <c r="Z262" s="18"/>
      <c r="AA262" s="18"/>
      <c r="AB262" s="18"/>
      <c r="AC262" s="18"/>
      <c r="AD262" s="30"/>
      <c r="AE262"/>
    </row>
    <row r="263" spans="4:31" ht="12.75" customHeight="1" x14ac:dyDescent="0.25">
      <c r="D263" s="100"/>
      <c r="E263" s="30"/>
      <c r="F263" s="30"/>
      <c r="G263" s="30"/>
      <c r="H263" s="30"/>
      <c r="I263" s="30"/>
      <c r="J263" s="31"/>
      <c r="K263" s="32"/>
      <c r="L263" s="33"/>
      <c r="M263" s="33"/>
      <c r="N263" s="33"/>
      <c r="O263" s="33"/>
      <c r="P263" s="33"/>
      <c r="Q263" s="33"/>
      <c r="R263" s="33"/>
      <c r="S263" s="33"/>
      <c r="T263" s="33"/>
      <c r="U263" s="33"/>
      <c r="V263" s="33"/>
      <c r="W263" s="33"/>
      <c r="X263" s="33"/>
      <c r="Y263" s="32"/>
      <c r="Z263" s="18"/>
      <c r="AA263" s="18"/>
      <c r="AB263" s="18"/>
      <c r="AC263" s="18"/>
      <c r="AD263" s="30"/>
      <c r="AE263"/>
    </row>
    <row r="264" spans="4:31" ht="12.75" customHeight="1" x14ac:dyDescent="0.25">
      <c r="D264" s="100"/>
      <c r="E264" s="30"/>
      <c r="F264" s="30"/>
      <c r="G264" s="30"/>
      <c r="H264" s="30"/>
      <c r="I264" s="30"/>
      <c r="J264" s="31"/>
      <c r="K264" s="32"/>
      <c r="L264" s="33"/>
      <c r="M264" s="33"/>
      <c r="N264" s="33"/>
      <c r="O264" s="33"/>
      <c r="P264" s="33"/>
      <c r="Q264" s="33"/>
      <c r="R264" s="33"/>
      <c r="S264" s="33"/>
      <c r="T264" s="33"/>
      <c r="U264" s="33"/>
      <c r="V264" s="33"/>
      <c r="W264" s="33"/>
      <c r="X264" s="33"/>
      <c r="Y264" s="32"/>
      <c r="Z264" s="18"/>
      <c r="AA264" s="18"/>
      <c r="AB264" s="18"/>
      <c r="AC264" s="18"/>
      <c r="AD264" s="30"/>
      <c r="AE264"/>
    </row>
    <row r="265" spans="4:31" ht="12.75" customHeight="1" x14ac:dyDescent="0.25">
      <c r="D265" s="100"/>
      <c r="E265" s="30"/>
      <c r="F265" s="30"/>
      <c r="G265" s="30"/>
      <c r="H265" s="18"/>
      <c r="I265" s="30"/>
      <c r="J265" s="31"/>
      <c r="K265" s="32"/>
      <c r="L265" s="33"/>
      <c r="M265" s="33"/>
      <c r="N265" s="33"/>
      <c r="O265" s="33"/>
      <c r="P265" s="33"/>
      <c r="Q265" s="33"/>
      <c r="R265" s="33"/>
      <c r="S265" s="33"/>
      <c r="T265" s="33"/>
      <c r="U265" s="33"/>
      <c r="V265" s="33"/>
      <c r="W265" s="33"/>
      <c r="X265" s="33"/>
      <c r="Y265" s="32"/>
      <c r="Z265" s="18"/>
      <c r="AA265" s="18"/>
      <c r="AB265" s="18"/>
      <c r="AC265" s="18"/>
      <c r="AD265" s="30"/>
      <c r="AE265"/>
    </row>
    <row r="266" spans="4:31" ht="12.75" customHeight="1" x14ac:dyDescent="0.25">
      <c r="D266" s="100"/>
      <c r="E266" s="30"/>
      <c r="F266" s="30"/>
      <c r="G266" s="30"/>
      <c r="H266" s="30"/>
      <c r="I266" s="30"/>
      <c r="J266" s="31"/>
      <c r="K266" s="32"/>
      <c r="L266" s="33"/>
      <c r="M266" s="33"/>
      <c r="N266" s="33"/>
      <c r="O266" s="33"/>
      <c r="P266" s="33"/>
      <c r="Q266" s="33"/>
      <c r="R266" s="33"/>
      <c r="S266" s="33"/>
      <c r="T266" s="33"/>
      <c r="U266" s="33"/>
      <c r="V266" s="33"/>
      <c r="W266" s="33"/>
      <c r="X266" s="33"/>
      <c r="Y266" s="32"/>
      <c r="Z266" s="18"/>
      <c r="AA266" s="18"/>
      <c r="AB266" s="18"/>
      <c r="AC266" s="18"/>
      <c r="AD266" s="30"/>
      <c r="AE266"/>
    </row>
    <row r="267" spans="4:31" ht="12.75" customHeight="1" x14ac:dyDescent="0.25">
      <c r="D267" s="100"/>
      <c r="E267" s="30"/>
      <c r="F267" s="30"/>
      <c r="G267" s="30"/>
      <c r="H267" s="30"/>
      <c r="I267" s="30"/>
      <c r="J267" s="31"/>
      <c r="K267" s="32"/>
      <c r="L267" s="33"/>
      <c r="M267" s="33"/>
      <c r="N267" s="33"/>
      <c r="O267" s="33"/>
      <c r="P267" s="33"/>
      <c r="Q267" s="33"/>
      <c r="R267" s="33"/>
      <c r="S267" s="33"/>
      <c r="T267" s="33"/>
      <c r="U267" s="33"/>
      <c r="V267" s="33"/>
      <c r="W267" s="33"/>
      <c r="X267" s="33"/>
      <c r="Y267" s="32"/>
      <c r="Z267" s="18"/>
      <c r="AA267" s="18"/>
      <c r="AB267" s="18"/>
      <c r="AC267" s="18"/>
      <c r="AD267" s="30"/>
      <c r="AE267"/>
    </row>
    <row r="268" spans="4:31" ht="12.75" customHeight="1" x14ac:dyDescent="0.25">
      <c r="D268" s="100"/>
      <c r="E268" s="30"/>
      <c r="F268" s="30"/>
      <c r="G268" s="30"/>
      <c r="H268" s="30"/>
      <c r="I268" s="30"/>
      <c r="J268" s="31"/>
      <c r="K268" s="32"/>
      <c r="L268" s="33"/>
      <c r="M268" s="33"/>
      <c r="N268" s="33"/>
      <c r="O268" s="33"/>
      <c r="P268" s="33"/>
      <c r="Q268" s="33"/>
      <c r="R268" s="33"/>
      <c r="S268" s="33"/>
      <c r="T268" s="33"/>
      <c r="U268" s="33"/>
      <c r="V268" s="33"/>
      <c r="W268" s="33"/>
      <c r="X268" s="33"/>
      <c r="Y268" s="32"/>
      <c r="Z268" s="18"/>
      <c r="AA268" s="18"/>
      <c r="AB268" s="18"/>
      <c r="AC268" s="18"/>
      <c r="AD268" s="30"/>
      <c r="AE268"/>
    </row>
    <row r="269" spans="4:31" ht="12.75" customHeight="1" x14ac:dyDescent="0.25">
      <c r="D269" s="100"/>
      <c r="E269" s="30"/>
      <c r="F269" s="30"/>
      <c r="G269" s="30"/>
      <c r="H269" s="30"/>
      <c r="I269" s="30"/>
      <c r="J269" s="31"/>
      <c r="K269" s="32"/>
      <c r="L269" s="33"/>
      <c r="M269" s="33"/>
      <c r="N269" s="33"/>
      <c r="O269" s="33"/>
      <c r="P269" s="33"/>
      <c r="Q269" s="33"/>
      <c r="R269" s="33"/>
      <c r="S269" s="33"/>
      <c r="T269" s="33"/>
      <c r="U269" s="33"/>
      <c r="V269" s="33"/>
      <c r="W269" s="33"/>
      <c r="X269" s="33"/>
      <c r="Y269" s="32"/>
      <c r="Z269" s="18"/>
      <c r="AA269" s="18"/>
      <c r="AB269" s="18"/>
      <c r="AC269" s="18"/>
      <c r="AD269" s="30"/>
      <c r="AE269"/>
    </row>
    <row r="270" spans="4:31" ht="12.75" customHeight="1" x14ac:dyDescent="0.25">
      <c r="D270" s="100"/>
      <c r="E270" s="30"/>
      <c r="F270" s="30"/>
      <c r="G270" s="30"/>
      <c r="H270" s="30"/>
      <c r="I270" s="30"/>
      <c r="J270" s="31"/>
      <c r="K270" s="32"/>
      <c r="L270" s="33"/>
      <c r="M270" s="33"/>
      <c r="N270" s="33"/>
      <c r="O270" s="33"/>
      <c r="P270" s="33"/>
      <c r="Q270" s="33"/>
      <c r="R270" s="33"/>
      <c r="S270" s="33"/>
      <c r="T270" s="33"/>
      <c r="U270" s="33"/>
      <c r="V270" s="33"/>
      <c r="W270" s="33"/>
      <c r="X270" s="33"/>
      <c r="Y270" s="32"/>
      <c r="Z270" s="18"/>
      <c r="AA270" s="18"/>
      <c r="AB270" s="18"/>
      <c r="AC270" s="18"/>
      <c r="AD270" s="30"/>
      <c r="AE270"/>
    </row>
    <row r="271" spans="4:31" ht="12.75" customHeight="1" x14ac:dyDescent="0.25">
      <c r="D271" s="100"/>
      <c r="E271" s="30"/>
      <c r="F271" s="30"/>
      <c r="G271" s="30"/>
      <c r="H271" s="30"/>
      <c r="I271" s="30"/>
      <c r="J271" s="31"/>
      <c r="K271" s="32"/>
      <c r="L271" s="33"/>
      <c r="M271" s="33"/>
      <c r="N271" s="33"/>
      <c r="O271" s="33"/>
      <c r="P271" s="33"/>
      <c r="Q271" s="33"/>
      <c r="R271" s="33"/>
      <c r="S271" s="33"/>
      <c r="T271" s="33"/>
      <c r="U271" s="33"/>
      <c r="V271" s="33"/>
      <c r="W271" s="33"/>
      <c r="X271" s="33"/>
      <c r="Y271" s="32"/>
      <c r="Z271" s="18"/>
      <c r="AA271" s="18"/>
      <c r="AB271" s="18"/>
      <c r="AC271" s="18"/>
      <c r="AD271" s="30"/>
      <c r="AE271"/>
    </row>
    <row r="272" spans="4:31" ht="12.75" customHeight="1" x14ac:dyDescent="0.25">
      <c r="D272" s="100"/>
      <c r="E272" s="30"/>
      <c r="F272" s="30"/>
      <c r="G272" s="30"/>
      <c r="H272" s="30"/>
      <c r="I272" s="30"/>
      <c r="J272" s="31"/>
      <c r="K272" s="32"/>
      <c r="L272" s="33"/>
      <c r="M272" s="33"/>
      <c r="N272" s="33"/>
      <c r="O272" s="33"/>
      <c r="P272" s="33"/>
      <c r="Q272" s="33"/>
      <c r="R272" s="33"/>
      <c r="S272" s="33"/>
      <c r="T272" s="33"/>
      <c r="U272" s="33"/>
      <c r="V272" s="33"/>
      <c r="W272" s="33"/>
      <c r="X272" s="33"/>
      <c r="Y272" s="32"/>
      <c r="Z272" s="18"/>
      <c r="AA272" s="18"/>
      <c r="AB272" s="18"/>
      <c r="AC272" s="18"/>
      <c r="AD272" s="30"/>
      <c r="AE272"/>
    </row>
    <row r="273" spans="4:31" ht="12.75" customHeight="1" x14ac:dyDescent="0.25">
      <c r="D273" s="100"/>
      <c r="E273" s="30"/>
      <c r="F273" s="30"/>
      <c r="G273" s="30"/>
      <c r="H273" s="30"/>
      <c r="I273" s="30"/>
      <c r="J273" s="31"/>
      <c r="K273" s="32"/>
      <c r="L273" s="33"/>
      <c r="M273" s="33"/>
      <c r="N273" s="33"/>
      <c r="O273" s="33"/>
      <c r="P273" s="33"/>
      <c r="Q273" s="33"/>
      <c r="R273" s="33"/>
      <c r="S273" s="33"/>
      <c r="T273" s="33"/>
      <c r="U273" s="33"/>
      <c r="V273" s="33"/>
      <c r="W273" s="33"/>
      <c r="X273" s="33"/>
      <c r="Y273" s="32"/>
      <c r="Z273" s="18"/>
      <c r="AA273" s="18"/>
      <c r="AB273" s="18"/>
      <c r="AC273" s="18"/>
      <c r="AD273" s="30"/>
      <c r="AE273"/>
    </row>
    <row r="274" spans="4:31" ht="12.75" customHeight="1" x14ac:dyDescent="0.25">
      <c r="D274" s="100"/>
      <c r="E274" s="30"/>
      <c r="F274" s="30"/>
      <c r="G274" s="30"/>
      <c r="H274" s="30"/>
      <c r="I274" s="30"/>
      <c r="J274" s="31"/>
      <c r="K274" s="32"/>
      <c r="L274" s="33"/>
      <c r="M274" s="33"/>
      <c r="N274" s="33"/>
      <c r="O274" s="33"/>
      <c r="P274" s="33"/>
      <c r="Q274" s="33"/>
      <c r="R274" s="33"/>
      <c r="S274" s="33"/>
      <c r="T274" s="33"/>
      <c r="U274" s="33"/>
      <c r="V274" s="33"/>
      <c r="W274" s="33"/>
      <c r="X274" s="33"/>
      <c r="Y274" s="32"/>
      <c r="Z274" s="18"/>
      <c r="AA274" s="18"/>
      <c r="AB274" s="18"/>
      <c r="AC274" s="18"/>
      <c r="AD274" s="30"/>
      <c r="AE274"/>
    </row>
    <row r="275" spans="4:31" ht="12.75" customHeight="1" x14ac:dyDescent="0.25">
      <c r="D275" s="100"/>
      <c r="E275" s="30"/>
      <c r="F275" s="30"/>
      <c r="G275" s="30"/>
      <c r="H275" s="30"/>
      <c r="I275" s="30"/>
      <c r="J275" s="31"/>
      <c r="K275" s="32"/>
      <c r="L275" s="33"/>
      <c r="M275" s="33"/>
      <c r="N275" s="33"/>
      <c r="O275" s="33"/>
      <c r="P275" s="33"/>
      <c r="Q275" s="33"/>
      <c r="R275" s="33"/>
      <c r="S275" s="33"/>
      <c r="T275" s="33"/>
      <c r="U275" s="33"/>
      <c r="V275" s="33"/>
      <c r="W275" s="33"/>
      <c r="X275" s="33"/>
      <c r="Y275" s="32"/>
      <c r="Z275" s="18"/>
      <c r="AA275" s="18"/>
      <c r="AB275" s="18"/>
      <c r="AC275" s="18"/>
      <c r="AD275" s="30"/>
      <c r="AE275"/>
    </row>
    <row r="276" spans="4:31" ht="12.75" customHeight="1" x14ac:dyDescent="0.25">
      <c r="D276" s="100"/>
      <c r="E276" s="30"/>
      <c r="F276" s="30"/>
      <c r="G276" s="30"/>
      <c r="H276" s="30"/>
      <c r="I276" s="30"/>
      <c r="J276" s="31"/>
      <c r="K276" s="32"/>
      <c r="L276" s="33"/>
      <c r="M276" s="33"/>
      <c r="N276" s="33"/>
      <c r="O276" s="33"/>
      <c r="P276" s="33"/>
      <c r="Q276" s="33"/>
      <c r="R276" s="33"/>
      <c r="S276" s="33"/>
      <c r="T276" s="33"/>
      <c r="U276" s="33"/>
      <c r="V276" s="33"/>
      <c r="W276" s="33"/>
      <c r="X276" s="33"/>
      <c r="Y276" s="32"/>
      <c r="Z276" s="18"/>
      <c r="AA276" s="18"/>
      <c r="AB276" s="18"/>
      <c r="AC276" s="18"/>
      <c r="AD276" s="30"/>
      <c r="AE276"/>
    </row>
    <row r="277" spans="4:31" ht="12.75" customHeight="1" x14ac:dyDescent="0.25">
      <c r="D277" s="100"/>
      <c r="E277" s="30"/>
      <c r="F277" s="30"/>
      <c r="G277" s="30"/>
      <c r="H277" s="18"/>
      <c r="I277" s="30"/>
      <c r="J277" s="31"/>
      <c r="K277" s="32"/>
      <c r="L277" s="33"/>
      <c r="M277" s="33"/>
      <c r="N277" s="33"/>
      <c r="O277" s="33"/>
      <c r="P277" s="33"/>
      <c r="Q277" s="33"/>
      <c r="R277" s="33"/>
      <c r="S277" s="33"/>
      <c r="T277" s="33"/>
      <c r="U277" s="33"/>
      <c r="V277" s="33"/>
      <c r="W277" s="33"/>
      <c r="X277" s="33"/>
      <c r="Y277" s="32"/>
      <c r="Z277" s="18"/>
      <c r="AA277" s="18"/>
      <c r="AB277" s="18"/>
      <c r="AC277" s="18"/>
      <c r="AD277" s="30"/>
      <c r="AE277"/>
    </row>
    <row r="278" spans="4:31" ht="12.75" customHeight="1" x14ac:dyDescent="0.25">
      <c r="D278" s="100"/>
      <c r="E278" s="30"/>
      <c r="F278" s="30"/>
      <c r="G278" s="30"/>
      <c r="H278" s="30"/>
      <c r="I278" s="30"/>
      <c r="J278" s="31"/>
      <c r="K278" s="32"/>
      <c r="L278" s="33"/>
      <c r="M278" s="33"/>
      <c r="N278" s="33"/>
      <c r="O278" s="33"/>
      <c r="P278" s="33"/>
      <c r="Q278" s="33"/>
      <c r="R278" s="33"/>
      <c r="S278" s="33"/>
      <c r="T278" s="33"/>
      <c r="U278" s="33"/>
      <c r="V278" s="33"/>
      <c r="W278" s="33"/>
      <c r="X278" s="33"/>
      <c r="Y278" s="32"/>
      <c r="Z278" s="18"/>
      <c r="AA278" s="18"/>
      <c r="AB278" s="18"/>
      <c r="AC278" s="18"/>
      <c r="AD278" s="30"/>
      <c r="AE278"/>
    </row>
    <row r="279" spans="4:31" ht="12.75" customHeight="1" x14ac:dyDescent="0.25">
      <c r="D279" s="100"/>
      <c r="E279" s="30"/>
      <c r="F279" s="30"/>
      <c r="G279" s="30"/>
      <c r="H279" s="30"/>
      <c r="I279" s="30"/>
      <c r="J279" s="31"/>
      <c r="K279" s="32"/>
      <c r="L279" s="33"/>
      <c r="M279" s="33"/>
      <c r="N279" s="33"/>
      <c r="O279" s="33"/>
      <c r="P279" s="33"/>
      <c r="Q279" s="33"/>
      <c r="R279" s="33"/>
      <c r="S279" s="33"/>
      <c r="T279" s="33"/>
      <c r="U279" s="33"/>
      <c r="V279" s="33"/>
      <c r="W279" s="33"/>
      <c r="X279" s="33"/>
      <c r="Y279" s="32"/>
      <c r="Z279" s="18"/>
      <c r="AA279" s="18"/>
      <c r="AB279" s="18"/>
      <c r="AC279" s="18"/>
      <c r="AD279" s="30"/>
      <c r="AE279"/>
    </row>
    <row r="280" spans="4:31" ht="12.75" customHeight="1" x14ac:dyDescent="0.25">
      <c r="D280" s="100"/>
      <c r="E280" s="30"/>
      <c r="F280" s="30"/>
      <c r="G280" s="30"/>
      <c r="H280" s="18"/>
      <c r="I280" s="30"/>
      <c r="J280" s="31"/>
      <c r="K280" s="32"/>
      <c r="L280" s="33"/>
      <c r="M280" s="33"/>
      <c r="N280" s="33"/>
      <c r="O280" s="33"/>
      <c r="P280" s="33"/>
      <c r="Q280" s="33"/>
      <c r="R280" s="33"/>
      <c r="S280" s="33"/>
      <c r="T280" s="33"/>
      <c r="U280" s="33"/>
      <c r="V280" s="33"/>
      <c r="W280" s="33"/>
      <c r="X280" s="33"/>
      <c r="Y280" s="32"/>
      <c r="Z280" s="18"/>
      <c r="AA280" s="18"/>
      <c r="AB280" s="18"/>
      <c r="AC280" s="18"/>
      <c r="AD280" s="30"/>
      <c r="AE280"/>
    </row>
    <row r="281" spans="4:31" ht="12.75" customHeight="1" x14ac:dyDescent="0.25">
      <c r="D281" s="100"/>
      <c r="E281" s="30"/>
      <c r="F281" s="30"/>
      <c r="G281" s="18"/>
      <c r="H281" s="30"/>
      <c r="I281" s="30"/>
      <c r="J281" s="31"/>
      <c r="K281" s="32"/>
      <c r="L281" s="33"/>
      <c r="M281" s="33"/>
      <c r="N281" s="33"/>
      <c r="O281" s="33"/>
      <c r="P281" s="33"/>
      <c r="Q281" s="33"/>
      <c r="R281" s="33"/>
      <c r="S281" s="33"/>
      <c r="T281" s="33"/>
      <c r="U281" s="33"/>
      <c r="V281" s="33"/>
      <c r="W281" s="33"/>
      <c r="X281" s="33"/>
      <c r="Y281" s="32"/>
      <c r="Z281" s="18"/>
      <c r="AA281" s="18"/>
      <c r="AB281" s="18"/>
      <c r="AC281" s="18"/>
      <c r="AD281" s="30"/>
      <c r="AE281"/>
    </row>
    <row r="282" spans="4:31" ht="12.75" customHeight="1" x14ac:dyDescent="0.25">
      <c r="D282" s="100"/>
      <c r="E282" s="30"/>
      <c r="F282" s="30"/>
      <c r="G282" s="30"/>
      <c r="H282" s="30"/>
      <c r="I282" s="30"/>
      <c r="J282" s="31"/>
      <c r="K282" s="32"/>
      <c r="L282" s="33"/>
      <c r="M282" s="33"/>
      <c r="N282" s="33"/>
      <c r="O282" s="33"/>
      <c r="P282" s="33"/>
      <c r="Q282" s="33"/>
      <c r="R282" s="33"/>
      <c r="S282" s="33"/>
      <c r="T282" s="33"/>
      <c r="U282" s="33"/>
      <c r="V282" s="33"/>
      <c r="W282" s="33"/>
      <c r="X282" s="33"/>
      <c r="Y282" s="32"/>
      <c r="Z282" s="18"/>
      <c r="AA282" s="18"/>
      <c r="AB282" s="18"/>
      <c r="AC282" s="18"/>
      <c r="AD282" s="30"/>
      <c r="AE282"/>
    </row>
    <row r="283" spans="4:31" ht="12.75" customHeight="1" x14ac:dyDescent="0.25">
      <c r="D283" s="100"/>
      <c r="E283" s="30"/>
      <c r="F283" s="30"/>
      <c r="G283" s="30"/>
      <c r="H283" s="18"/>
      <c r="I283" s="30"/>
      <c r="J283" s="31"/>
      <c r="K283" s="32"/>
      <c r="L283" s="33"/>
      <c r="M283" s="33"/>
      <c r="N283" s="33"/>
      <c r="O283" s="33"/>
      <c r="P283" s="33"/>
      <c r="Q283" s="33"/>
      <c r="R283" s="33"/>
      <c r="S283" s="33"/>
      <c r="T283" s="33"/>
      <c r="U283" s="33"/>
      <c r="V283" s="33"/>
      <c r="W283" s="33"/>
      <c r="X283" s="33"/>
      <c r="Y283" s="32"/>
      <c r="Z283" s="18"/>
      <c r="AA283" s="18"/>
      <c r="AB283" s="18"/>
      <c r="AC283" s="18"/>
      <c r="AD283" s="30"/>
      <c r="AE283"/>
    </row>
    <row r="284" spans="4:31" ht="12.75" customHeight="1" x14ac:dyDescent="0.25">
      <c r="D284" s="100"/>
      <c r="E284" s="30"/>
      <c r="F284" s="30"/>
      <c r="G284" s="30"/>
      <c r="H284" s="18"/>
      <c r="I284" s="30"/>
      <c r="J284" s="31"/>
      <c r="K284" s="32"/>
      <c r="L284" s="33"/>
      <c r="M284" s="33"/>
      <c r="N284" s="33"/>
      <c r="O284" s="33"/>
      <c r="P284" s="33"/>
      <c r="Q284" s="33"/>
      <c r="R284" s="33"/>
      <c r="S284" s="33"/>
      <c r="T284" s="33"/>
      <c r="U284" s="33"/>
      <c r="V284" s="33"/>
      <c r="W284" s="33"/>
      <c r="X284" s="33"/>
      <c r="Y284" s="32"/>
      <c r="Z284" s="18"/>
      <c r="AA284" s="18"/>
      <c r="AB284" s="18"/>
      <c r="AC284" s="18"/>
      <c r="AD284" s="30"/>
      <c r="AE284"/>
    </row>
    <row r="285" spans="4:31" ht="12.75" customHeight="1" x14ac:dyDescent="0.25">
      <c r="D285" s="100"/>
      <c r="E285" s="30"/>
      <c r="F285" s="30"/>
      <c r="G285" s="30"/>
      <c r="H285" s="30"/>
      <c r="I285" s="30"/>
      <c r="J285" s="31"/>
      <c r="K285" s="32"/>
      <c r="L285" s="33"/>
      <c r="M285" s="33"/>
      <c r="N285" s="33"/>
      <c r="O285" s="33"/>
      <c r="P285" s="33"/>
      <c r="Q285" s="33"/>
      <c r="R285" s="33"/>
      <c r="S285" s="33"/>
      <c r="T285" s="33"/>
      <c r="U285" s="33"/>
      <c r="V285" s="33"/>
      <c r="W285" s="33"/>
      <c r="X285" s="33"/>
      <c r="Y285" s="32"/>
      <c r="Z285" s="18"/>
      <c r="AA285" s="18"/>
      <c r="AB285" s="18"/>
      <c r="AC285" s="18"/>
      <c r="AD285" s="30"/>
      <c r="AE285"/>
    </row>
    <row r="286" spans="4:31" ht="12.75" customHeight="1" x14ac:dyDescent="0.25">
      <c r="D286" s="100"/>
      <c r="E286" s="30"/>
      <c r="F286" s="30"/>
      <c r="G286" s="30"/>
      <c r="H286" s="30"/>
      <c r="I286" s="30"/>
      <c r="J286" s="31"/>
      <c r="K286" s="32"/>
      <c r="L286" s="33"/>
      <c r="M286" s="33"/>
      <c r="N286" s="33"/>
      <c r="O286" s="33"/>
      <c r="P286" s="33"/>
      <c r="Q286" s="33"/>
      <c r="R286" s="33"/>
      <c r="S286" s="33"/>
      <c r="T286" s="33"/>
      <c r="U286" s="33"/>
      <c r="V286" s="33"/>
      <c r="W286" s="33"/>
      <c r="X286" s="33"/>
      <c r="Y286" s="32"/>
      <c r="Z286" s="18"/>
      <c r="AA286" s="18"/>
      <c r="AB286" s="18"/>
      <c r="AC286" s="18"/>
      <c r="AD286" s="30"/>
      <c r="AE286"/>
    </row>
    <row r="287" spans="4:31" ht="12.75" customHeight="1" x14ac:dyDescent="0.25">
      <c r="D287" s="100"/>
      <c r="E287" s="30"/>
      <c r="F287" s="30"/>
      <c r="G287" s="30"/>
      <c r="H287" s="30"/>
      <c r="I287" s="30"/>
      <c r="J287" s="31"/>
      <c r="K287" s="32"/>
      <c r="L287" s="33"/>
      <c r="M287" s="33"/>
      <c r="N287" s="33"/>
      <c r="O287" s="33"/>
      <c r="P287" s="33"/>
      <c r="Q287" s="33"/>
      <c r="R287" s="33"/>
      <c r="S287" s="33"/>
      <c r="T287" s="33"/>
      <c r="U287" s="33"/>
      <c r="V287" s="33"/>
      <c r="W287" s="33"/>
      <c r="X287" s="33"/>
      <c r="Y287" s="32"/>
      <c r="Z287" s="18"/>
      <c r="AA287" s="18"/>
      <c r="AB287" s="18"/>
      <c r="AC287" s="18"/>
      <c r="AD287" s="30"/>
      <c r="AE287"/>
    </row>
    <row r="288" spans="4:31" ht="12.75" customHeight="1" x14ac:dyDescent="0.25">
      <c r="D288" s="100"/>
      <c r="E288" s="30"/>
      <c r="F288" s="30"/>
      <c r="G288" s="30"/>
      <c r="H288" s="30"/>
      <c r="I288" s="30"/>
      <c r="J288" s="31"/>
      <c r="K288" s="32"/>
      <c r="L288" s="33"/>
      <c r="M288" s="33"/>
      <c r="N288" s="33"/>
      <c r="O288" s="33"/>
      <c r="P288" s="33"/>
      <c r="Q288" s="33"/>
      <c r="R288" s="33"/>
      <c r="S288" s="33"/>
      <c r="T288" s="33"/>
      <c r="U288" s="33"/>
      <c r="V288" s="33"/>
      <c r="W288" s="33"/>
      <c r="X288" s="33"/>
      <c r="Y288" s="32"/>
      <c r="Z288" s="18"/>
      <c r="AA288" s="18"/>
      <c r="AB288" s="18"/>
      <c r="AC288" s="18"/>
      <c r="AD288" s="30"/>
      <c r="AE288"/>
    </row>
    <row r="289" spans="4:31" ht="12.75" customHeight="1" x14ac:dyDescent="0.25">
      <c r="D289" s="100"/>
      <c r="E289" s="30"/>
      <c r="F289" s="30"/>
      <c r="G289" s="30"/>
      <c r="H289" s="30"/>
      <c r="I289" s="30"/>
      <c r="J289" s="31"/>
      <c r="K289" s="32"/>
      <c r="L289" s="33"/>
      <c r="M289" s="33"/>
      <c r="N289" s="33"/>
      <c r="O289" s="33"/>
      <c r="P289" s="33"/>
      <c r="Q289" s="33"/>
      <c r="R289" s="33"/>
      <c r="S289" s="33"/>
      <c r="T289" s="33"/>
      <c r="U289" s="33"/>
      <c r="V289" s="33"/>
      <c r="W289" s="33"/>
      <c r="X289" s="33"/>
      <c r="Y289" s="32"/>
      <c r="Z289" s="18"/>
      <c r="AA289" s="18"/>
      <c r="AB289" s="18"/>
      <c r="AC289" s="18"/>
      <c r="AD289" s="30"/>
      <c r="AE289"/>
    </row>
    <row r="290" spans="4:31" ht="12.75" customHeight="1" x14ac:dyDescent="0.25">
      <c r="D290" s="100"/>
      <c r="E290" s="30"/>
      <c r="F290" s="30"/>
      <c r="G290" s="30"/>
      <c r="H290" s="30"/>
      <c r="I290" s="30"/>
      <c r="J290" s="31"/>
      <c r="K290" s="32"/>
      <c r="L290" s="33"/>
      <c r="M290" s="33"/>
      <c r="N290" s="33"/>
      <c r="O290" s="33"/>
      <c r="P290" s="33"/>
      <c r="Q290" s="33"/>
      <c r="R290" s="33"/>
      <c r="S290" s="33"/>
      <c r="T290" s="33"/>
      <c r="U290" s="33"/>
      <c r="V290" s="33"/>
      <c r="W290" s="33"/>
      <c r="X290" s="33"/>
      <c r="Y290" s="32"/>
      <c r="Z290" s="18"/>
      <c r="AA290" s="18"/>
      <c r="AB290" s="18"/>
      <c r="AC290" s="18"/>
      <c r="AD290" s="30"/>
      <c r="AE290"/>
    </row>
    <row r="291" spans="4:31" ht="12.75" customHeight="1" x14ac:dyDescent="0.25">
      <c r="D291" s="100"/>
      <c r="E291" s="30"/>
      <c r="F291" s="30"/>
      <c r="G291" s="30"/>
      <c r="H291" s="30"/>
      <c r="I291" s="30"/>
      <c r="J291" s="31"/>
      <c r="K291" s="32"/>
      <c r="L291" s="33"/>
      <c r="M291" s="33"/>
      <c r="N291" s="33"/>
      <c r="O291" s="33"/>
      <c r="P291" s="33"/>
      <c r="Q291" s="33"/>
      <c r="R291" s="33"/>
      <c r="S291" s="33"/>
      <c r="T291" s="33"/>
      <c r="U291" s="33"/>
      <c r="V291" s="33"/>
      <c r="W291" s="33"/>
      <c r="X291" s="33"/>
      <c r="Y291" s="32"/>
      <c r="Z291" s="18"/>
      <c r="AA291" s="18"/>
      <c r="AB291" s="18"/>
      <c r="AC291" s="18"/>
      <c r="AD291" s="30"/>
      <c r="AE291"/>
    </row>
    <row r="292" spans="4:31" ht="12.75" customHeight="1" x14ac:dyDescent="0.25">
      <c r="D292" s="100"/>
      <c r="E292" s="30"/>
      <c r="F292" s="30"/>
      <c r="G292" s="30"/>
      <c r="H292" s="30"/>
      <c r="I292" s="30"/>
      <c r="J292" s="31"/>
      <c r="K292" s="32"/>
      <c r="L292" s="33"/>
      <c r="M292" s="33"/>
      <c r="N292" s="33"/>
      <c r="O292" s="33"/>
      <c r="P292" s="33"/>
      <c r="Q292" s="33"/>
      <c r="R292" s="33"/>
      <c r="S292" s="33"/>
      <c r="T292" s="33"/>
      <c r="U292" s="33"/>
      <c r="V292" s="33"/>
      <c r="W292" s="33"/>
      <c r="X292" s="33"/>
      <c r="Y292" s="32"/>
      <c r="Z292" s="18"/>
      <c r="AA292" s="18"/>
      <c r="AB292" s="18"/>
      <c r="AC292" s="18"/>
      <c r="AD292" s="30"/>
      <c r="AE292"/>
    </row>
    <row r="293" spans="4:31" ht="12.75" customHeight="1" x14ac:dyDescent="0.25">
      <c r="D293" s="100"/>
      <c r="E293" s="30"/>
      <c r="F293" s="30"/>
      <c r="G293" s="30"/>
      <c r="H293" s="30"/>
      <c r="I293" s="30"/>
      <c r="J293" s="31"/>
      <c r="K293" s="32"/>
      <c r="L293" s="33"/>
      <c r="M293" s="33"/>
      <c r="N293" s="33"/>
      <c r="O293" s="33"/>
      <c r="P293" s="33"/>
      <c r="Q293" s="33"/>
      <c r="R293" s="33"/>
      <c r="S293" s="33"/>
      <c r="T293" s="33"/>
      <c r="U293" s="33"/>
      <c r="V293" s="33"/>
      <c r="W293" s="33"/>
      <c r="X293" s="33"/>
      <c r="Y293" s="32"/>
      <c r="Z293" s="18"/>
      <c r="AA293" s="18"/>
      <c r="AB293" s="18"/>
      <c r="AC293" s="18"/>
      <c r="AD293" s="30"/>
      <c r="AE293"/>
    </row>
    <row r="294" spans="4:31" ht="12.75" customHeight="1" x14ac:dyDescent="0.25">
      <c r="D294" s="100"/>
      <c r="E294" s="30"/>
      <c r="F294" s="30"/>
      <c r="G294" s="30"/>
      <c r="H294" s="30"/>
      <c r="I294" s="30"/>
      <c r="J294" s="31"/>
      <c r="K294" s="32"/>
      <c r="L294" s="33"/>
      <c r="M294" s="33"/>
      <c r="N294" s="33"/>
      <c r="O294" s="33"/>
      <c r="P294" s="33"/>
      <c r="Q294" s="33"/>
      <c r="R294" s="33"/>
      <c r="S294" s="33"/>
      <c r="T294" s="33"/>
      <c r="U294" s="33"/>
      <c r="V294" s="33"/>
      <c r="W294" s="33"/>
      <c r="X294" s="33"/>
      <c r="Y294" s="32"/>
      <c r="Z294" s="18"/>
      <c r="AA294" s="18"/>
      <c r="AB294" s="18"/>
      <c r="AC294" s="18"/>
      <c r="AD294" s="30"/>
      <c r="AE294"/>
    </row>
    <row r="295" spans="4:31" ht="12.75" customHeight="1" x14ac:dyDescent="0.25">
      <c r="D295" s="100"/>
      <c r="E295" s="30"/>
      <c r="F295" s="30"/>
      <c r="G295" s="30"/>
      <c r="H295" s="30"/>
      <c r="I295" s="30"/>
      <c r="J295" s="31"/>
      <c r="K295" s="32"/>
      <c r="L295" s="33"/>
      <c r="M295" s="33"/>
      <c r="N295" s="33"/>
      <c r="O295" s="33"/>
      <c r="P295" s="33"/>
      <c r="Q295" s="33"/>
      <c r="R295" s="33"/>
      <c r="S295" s="33"/>
      <c r="T295" s="33"/>
      <c r="U295" s="33"/>
      <c r="V295" s="33"/>
      <c r="W295" s="33"/>
      <c r="X295" s="33"/>
      <c r="Y295" s="32"/>
      <c r="Z295" s="18"/>
      <c r="AA295" s="18"/>
      <c r="AB295" s="18"/>
      <c r="AC295" s="18"/>
      <c r="AD295" s="30"/>
      <c r="AE295"/>
    </row>
    <row r="296" spans="4:31" ht="12.75" customHeight="1" x14ac:dyDescent="0.25">
      <c r="D296" s="100"/>
      <c r="E296" s="30"/>
      <c r="F296" s="30"/>
      <c r="G296" s="30"/>
      <c r="H296" s="30"/>
      <c r="I296" s="30"/>
      <c r="J296" s="31"/>
      <c r="K296" s="32"/>
      <c r="L296" s="33"/>
      <c r="M296" s="33"/>
      <c r="N296" s="33"/>
      <c r="O296" s="33"/>
      <c r="P296" s="33"/>
      <c r="Q296" s="33"/>
      <c r="R296" s="33"/>
      <c r="S296" s="33"/>
      <c r="T296" s="33"/>
      <c r="U296" s="33"/>
      <c r="V296" s="33"/>
      <c r="W296" s="33"/>
      <c r="X296" s="33"/>
      <c r="Y296" s="32"/>
      <c r="Z296" s="18"/>
      <c r="AA296" s="18"/>
      <c r="AB296" s="18"/>
      <c r="AC296" s="18"/>
      <c r="AD296" s="30"/>
      <c r="AE296"/>
    </row>
    <row r="297" spans="4:31" ht="12.75" customHeight="1" x14ac:dyDescent="0.25">
      <c r="D297" s="100"/>
      <c r="E297" s="30"/>
      <c r="F297" s="30"/>
      <c r="G297" s="30"/>
      <c r="H297" s="30"/>
      <c r="I297" s="30"/>
      <c r="J297" s="31"/>
      <c r="K297" s="32"/>
      <c r="L297" s="33"/>
      <c r="M297" s="33"/>
      <c r="N297" s="33"/>
      <c r="O297" s="33"/>
      <c r="P297" s="33"/>
      <c r="Q297" s="33"/>
      <c r="R297" s="33"/>
      <c r="S297" s="33"/>
      <c r="T297" s="33"/>
      <c r="U297" s="33"/>
      <c r="V297" s="33"/>
      <c r="W297" s="33"/>
      <c r="X297" s="33"/>
      <c r="Y297" s="32"/>
      <c r="Z297" s="18"/>
      <c r="AA297" s="18"/>
      <c r="AB297" s="18"/>
      <c r="AC297" s="18"/>
      <c r="AD297" s="30"/>
      <c r="AE297"/>
    </row>
    <row r="298" spans="4:31" ht="12.75" customHeight="1" x14ac:dyDescent="0.25">
      <c r="D298" s="100"/>
      <c r="E298" s="30"/>
      <c r="F298" s="30"/>
      <c r="G298" s="30"/>
      <c r="H298" s="30"/>
      <c r="I298" s="30"/>
      <c r="J298" s="31"/>
      <c r="K298" s="32"/>
      <c r="L298" s="33"/>
      <c r="M298" s="33"/>
      <c r="N298" s="33"/>
      <c r="O298" s="33"/>
      <c r="P298" s="33"/>
      <c r="Q298" s="33"/>
      <c r="R298" s="33"/>
      <c r="S298" s="33"/>
      <c r="T298" s="33"/>
      <c r="U298" s="33"/>
      <c r="V298" s="33"/>
      <c r="W298" s="33"/>
      <c r="X298" s="33"/>
      <c r="Y298" s="32"/>
      <c r="Z298" s="18"/>
      <c r="AA298" s="18"/>
      <c r="AB298" s="18"/>
      <c r="AC298" s="18"/>
      <c r="AD298" s="30"/>
      <c r="AE298"/>
    </row>
    <row r="299" spans="4:31" ht="12.75" customHeight="1" x14ac:dyDescent="0.25">
      <c r="D299" s="100"/>
      <c r="E299" s="30"/>
      <c r="F299" s="30"/>
      <c r="G299" s="30"/>
      <c r="H299" s="30"/>
      <c r="I299" s="30"/>
      <c r="J299" s="31"/>
      <c r="K299" s="32"/>
      <c r="L299" s="33"/>
      <c r="M299" s="33"/>
      <c r="N299" s="33"/>
      <c r="O299" s="33"/>
      <c r="P299" s="33"/>
      <c r="Q299" s="33"/>
      <c r="R299" s="33"/>
      <c r="S299" s="33"/>
      <c r="T299" s="33"/>
      <c r="U299" s="33"/>
      <c r="V299" s="33"/>
      <c r="W299" s="33"/>
      <c r="X299" s="33"/>
      <c r="Y299" s="32"/>
      <c r="Z299" s="18"/>
      <c r="AA299" s="18"/>
      <c r="AB299" s="18"/>
      <c r="AC299" s="18"/>
      <c r="AD299" s="30"/>
      <c r="AE299"/>
    </row>
    <row r="300" spans="4:31" ht="12.75" customHeight="1" x14ac:dyDescent="0.25">
      <c r="D300" s="100"/>
      <c r="E300" s="30"/>
      <c r="F300" s="30"/>
      <c r="G300" s="30"/>
      <c r="H300" s="30"/>
      <c r="I300" s="30"/>
      <c r="J300" s="31"/>
      <c r="K300" s="32"/>
      <c r="L300" s="33"/>
      <c r="M300" s="33"/>
      <c r="N300" s="33"/>
      <c r="O300" s="33"/>
      <c r="P300" s="33"/>
      <c r="Q300" s="33"/>
      <c r="R300" s="33"/>
      <c r="S300" s="33"/>
      <c r="T300" s="33"/>
      <c r="U300" s="33"/>
      <c r="V300" s="33"/>
      <c r="W300" s="33"/>
      <c r="X300" s="33"/>
      <c r="Y300" s="32"/>
      <c r="Z300" s="18"/>
      <c r="AA300" s="18"/>
      <c r="AB300" s="18"/>
      <c r="AC300" s="18"/>
      <c r="AD300" s="30"/>
      <c r="AE300"/>
    </row>
    <row r="301" spans="4:31" ht="12.75" customHeight="1" x14ac:dyDescent="0.25">
      <c r="D301" s="100"/>
      <c r="E301" s="30"/>
      <c r="F301" s="30"/>
      <c r="G301" s="30"/>
      <c r="H301" s="30"/>
      <c r="I301" s="30"/>
      <c r="J301" s="31"/>
      <c r="K301" s="32"/>
      <c r="L301" s="33"/>
      <c r="M301" s="33"/>
      <c r="N301" s="33"/>
      <c r="O301" s="33"/>
      <c r="P301" s="33"/>
      <c r="Q301" s="33"/>
      <c r="R301" s="33"/>
      <c r="S301" s="33"/>
      <c r="T301" s="33"/>
      <c r="U301" s="33"/>
      <c r="V301" s="33"/>
      <c r="W301" s="33"/>
      <c r="X301" s="33"/>
      <c r="Y301" s="32"/>
      <c r="Z301" s="18"/>
      <c r="AA301" s="18"/>
      <c r="AB301" s="18"/>
      <c r="AC301" s="18"/>
      <c r="AD301" s="30"/>
      <c r="AE301"/>
    </row>
    <row r="302" spans="4:31" ht="12.75" customHeight="1" x14ac:dyDescent="0.25">
      <c r="D302" s="100"/>
      <c r="E302" s="30"/>
      <c r="F302" s="30"/>
      <c r="G302" s="18"/>
      <c r="H302" s="18"/>
      <c r="I302" s="30"/>
      <c r="J302" s="31"/>
      <c r="K302" s="32"/>
      <c r="L302" s="33"/>
      <c r="M302" s="33"/>
      <c r="N302" s="33"/>
      <c r="O302" s="33"/>
      <c r="P302" s="33"/>
      <c r="Q302" s="33"/>
      <c r="R302" s="33"/>
      <c r="S302" s="33"/>
      <c r="T302" s="33"/>
      <c r="U302" s="33"/>
      <c r="V302" s="33"/>
      <c r="W302" s="33"/>
      <c r="X302" s="33"/>
      <c r="Y302" s="32"/>
      <c r="Z302" s="18"/>
      <c r="AA302" s="18"/>
      <c r="AB302" s="18"/>
      <c r="AC302" s="18"/>
      <c r="AD302" s="30"/>
      <c r="AE302"/>
    </row>
    <row r="303" spans="4:31" ht="12.75" customHeight="1" x14ac:dyDescent="0.25">
      <c r="D303" s="100"/>
      <c r="E303" s="30"/>
      <c r="F303" s="30"/>
      <c r="G303" s="30"/>
      <c r="H303" s="30"/>
      <c r="I303" s="30"/>
      <c r="J303" s="31"/>
      <c r="K303" s="32"/>
      <c r="L303" s="33"/>
      <c r="M303" s="33"/>
      <c r="N303" s="33"/>
      <c r="O303" s="33"/>
      <c r="P303" s="33"/>
      <c r="Q303" s="33"/>
      <c r="R303" s="33"/>
      <c r="S303" s="33"/>
      <c r="T303" s="33"/>
      <c r="U303" s="33"/>
      <c r="V303" s="33"/>
      <c r="W303" s="33"/>
      <c r="X303" s="33"/>
      <c r="Y303" s="32"/>
      <c r="Z303" s="18"/>
      <c r="AA303" s="18"/>
      <c r="AB303" s="18"/>
      <c r="AC303" s="18"/>
      <c r="AD303" s="30"/>
      <c r="AE303"/>
    </row>
    <row r="304" spans="4:31" ht="12.75" customHeight="1" x14ac:dyDescent="0.25">
      <c r="D304" s="100"/>
      <c r="E304" s="30"/>
      <c r="F304" s="30"/>
      <c r="G304" s="30"/>
      <c r="H304" s="30"/>
      <c r="I304" s="30"/>
      <c r="J304" s="31"/>
      <c r="K304" s="32"/>
      <c r="L304" s="33"/>
      <c r="M304" s="33"/>
      <c r="N304" s="33"/>
      <c r="O304" s="33"/>
      <c r="P304" s="33"/>
      <c r="Q304" s="33"/>
      <c r="R304" s="33"/>
      <c r="S304" s="33"/>
      <c r="T304" s="33"/>
      <c r="U304" s="33"/>
      <c r="V304" s="33"/>
      <c r="W304" s="33"/>
      <c r="X304" s="33"/>
      <c r="Y304" s="32"/>
      <c r="Z304" s="18"/>
      <c r="AA304" s="18"/>
      <c r="AB304" s="18"/>
      <c r="AC304" s="18"/>
      <c r="AD304" s="30"/>
    </row>
    <row r="305" spans="4:30" ht="12.75" customHeight="1" x14ac:dyDescent="0.25">
      <c r="D305" s="100"/>
      <c r="E305" s="30"/>
      <c r="F305" s="30"/>
      <c r="G305" s="30"/>
      <c r="H305" s="30"/>
      <c r="I305" s="30"/>
      <c r="J305" s="31"/>
      <c r="K305" s="32"/>
      <c r="L305" s="33"/>
      <c r="M305" s="33"/>
      <c r="N305" s="33"/>
      <c r="O305" s="33"/>
      <c r="P305" s="33"/>
      <c r="Q305" s="33"/>
      <c r="R305" s="33"/>
      <c r="S305" s="33"/>
      <c r="T305" s="33"/>
      <c r="U305" s="33"/>
      <c r="V305" s="33"/>
      <c r="W305" s="33"/>
      <c r="X305" s="33"/>
      <c r="Y305" s="32"/>
      <c r="Z305" s="18"/>
      <c r="AA305" s="18"/>
      <c r="AB305" s="18"/>
      <c r="AC305" s="18"/>
      <c r="AD305" s="30"/>
    </row>
    <row r="306" spans="4:30" ht="12.75" customHeight="1" x14ac:dyDescent="0.25">
      <c r="D306" s="100"/>
      <c r="E306" s="30"/>
      <c r="F306" s="30"/>
      <c r="G306" s="30"/>
      <c r="H306" s="30"/>
      <c r="I306" s="30"/>
      <c r="J306" s="31"/>
      <c r="K306" s="32"/>
      <c r="L306" s="33"/>
      <c r="M306" s="33"/>
      <c r="N306" s="33"/>
      <c r="O306" s="33"/>
      <c r="P306" s="33"/>
      <c r="Q306" s="33"/>
      <c r="R306" s="33"/>
      <c r="S306" s="33"/>
      <c r="T306" s="33"/>
      <c r="U306" s="33"/>
      <c r="V306" s="33"/>
      <c r="W306" s="33"/>
      <c r="X306" s="33"/>
      <c r="Y306" s="32"/>
      <c r="Z306" s="18"/>
      <c r="AA306" s="18"/>
      <c r="AB306" s="18"/>
      <c r="AC306" s="18"/>
      <c r="AD306" s="30"/>
    </row>
    <row r="307" spans="4:30" ht="12.75" customHeight="1" x14ac:dyDescent="0.25">
      <c r="D307" s="100"/>
      <c r="E307" s="30"/>
      <c r="F307" s="30"/>
      <c r="G307" s="30"/>
      <c r="H307" s="30"/>
      <c r="I307" s="30"/>
      <c r="J307" s="31"/>
      <c r="K307" s="32"/>
      <c r="L307" s="33"/>
      <c r="M307" s="33"/>
      <c r="N307" s="33"/>
      <c r="O307" s="33"/>
      <c r="P307" s="33"/>
      <c r="Q307" s="33"/>
      <c r="R307" s="33"/>
      <c r="S307" s="33"/>
      <c r="T307" s="33"/>
      <c r="U307" s="33"/>
      <c r="V307" s="33"/>
      <c r="W307" s="33"/>
      <c r="X307" s="33"/>
      <c r="Y307" s="32"/>
      <c r="Z307" s="18"/>
      <c r="AA307" s="18"/>
      <c r="AB307" s="18"/>
      <c r="AC307" s="18"/>
      <c r="AD307" s="30"/>
    </row>
    <row r="308" spans="4:30" ht="12.75" customHeight="1" x14ac:dyDescent="0.25">
      <c r="D308" s="100"/>
      <c r="E308" s="30"/>
      <c r="F308" s="30"/>
      <c r="G308" s="30"/>
      <c r="H308" s="30"/>
      <c r="I308" s="30"/>
      <c r="J308" s="31"/>
      <c r="K308" s="32"/>
      <c r="L308" s="33"/>
      <c r="M308" s="33"/>
      <c r="N308" s="33"/>
      <c r="O308" s="33"/>
      <c r="P308" s="33"/>
      <c r="Q308" s="33"/>
      <c r="R308" s="33"/>
      <c r="S308" s="33"/>
      <c r="T308" s="33"/>
      <c r="U308" s="33"/>
      <c r="V308" s="33"/>
      <c r="W308" s="33"/>
      <c r="X308" s="33"/>
      <c r="Y308" s="32"/>
      <c r="Z308" s="18"/>
      <c r="AA308" s="18"/>
      <c r="AB308" s="18"/>
      <c r="AC308" s="18"/>
      <c r="AD308" s="30"/>
    </row>
    <row r="309" spans="4:30" ht="12.75" customHeight="1" x14ac:dyDescent="0.25">
      <c r="D309" s="100"/>
      <c r="E309" s="30"/>
      <c r="F309" s="30"/>
      <c r="G309" s="30"/>
      <c r="H309" s="18"/>
      <c r="I309" s="30"/>
      <c r="J309" s="31"/>
      <c r="K309" s="32"/>
      <c r="L309" s="33"/>
      <c r="M309" s="33"/>
      <c r="N309" s="33"/>
      <c r="O309" s="33"/>
      <c r="P309" s="33"/>
      <c r="Q309" s="33"/>
      <c r="R309" s="33"/>
      <c r="S309" s="33"/>
      <c r="T309" s="33"/>
      <c r="U309" s="33"/>
      <c r="V309" s="33"/>
      <c r="W309" s="33"/>
      <c r="X309" s="33"/>
      <c r="Y309" s="32"/>
      <c r="Z309" s="18"/>
      <c r="AA309" s="18"/>
      <c r="AB309" s="18"/>
      <c r="AC309" s="18"/>
      <c r="AD309" s="30"/>
    </row>
    <row r="310" spans="4:30" ht="12.75" customHeight="1" x14ac:dyDescent="0.25">
      <c r="D310" s="100"/>
      <c r="E310" s="30"/>
      <c r="F310" s="30"/>
      <c r="G310" s="18"/>
      <c r="H310" s="30"/>
      <c r="I310" s="30"/>
      <c r="J310" s="31"/>
      <c r="K310" s="32"/>
      <c r="L310" s="33"/>
      <c r="M310" s="33"/>
      <c r="N310" s="33"/>
      <c r="O310" s="33"/>
      <c r="P310" s="33"/>
      <c r="Q310" s="33"/>
      <c r="R310" s="33"/>
      <c r="S310" s="33"/>
      <c r="T310" s="33"/>
      <c r="U310" s="33"/>
      <c r="V310" s="33"/>
      <c r="W310" s="33"/>
      <c r="X310" s="33"/>
      <c r="Y310" s="32"/>
      <c r="Z310" s="18"/>
      <c r="AA310" s="18"/>
      <c r="AB310" s="18"/>
      <c r="AC310" s="18"/>
      <c r="AD310" s="30"/>
    </row>
    <row r="311" spans="4:30" ht="12.75" customHeight="1" x14ac:dyDescent="0.25">
      <c r="D311" s="100"/>
      <c r="E311" s="30"/>
      <c r="F311" s="30"/>
      <c r="G311" s="30"/>
      <c r="H311" s="30"/>
      <c r="I311" s="30"/>
      <c r="J311" s="31"/>
      <c r="K311" s="32"/>
      <c r="L311" s="33"/>
      <c r="M311" s="33"/>
      <c r="N311" s="33"/>
      <c r="O311" s="33"/>
      <c r="P311" s="33"/>
      <c r="Q311" s="33"/>
      <c r="R311" s="33"/>
      <c r="S311" s="33"/>
      <c r="T311" s="33"/>
      <c r="U311" s="33"/>
      <c r="V311" s="33"/>
      <c r="W311" s="33"/>
      <c r="X311" s="33"/>
      <c r="Y311" s="32"/>
      <c r="Z311" s="18"/>
      <c r="AA311" s="18"/>
      <c r="AB311" s="18"/>
      <c r="AC311" s="18"/>
      <c r="AD311" s="30"/>
    </row>
    <row r="312" spans="4:30" ht="12.75" customHeight="1" x14ac:dyDescent="0.25">
      <c r="D312" s="100"/>
      <c r="E312" s="30"/>
      <c r="F312" s="30"/>
      <c r="G312" s="30"/>
      <c r="H312" s="30"/>
      <c r="I312" s="30"/>
      <c r="J312" s="31"/>
      <c r="K312" s="32"/>
      <c r="L312" s="33"/>
      <c r="M312" s="33"/>
      <c r="N312" s="33"/>
      <c r="O312" s="33"/>
      <c r="P312" s="33"/>
      <c r="Q312" s="33"/>
      <c r="R312" s="33"/>
      <c r="S312" s="33"/>
      <c r="T312" s="33"/>
      <c r="U312" s="33"/>
      <c r="V312" s="33"/>
      <c r="W312" s="33"/>
      <c r="X312" s="33"/>
      <c r="Y312" s="32"/>
      <c r="Z312" s="18"/>
      <c r="AA312" s="18"/>
      <c r="AB312" s="18"/>
      <c r="AC312" s="18"/>
      <c r="AD312" s="30"/>
    </row>
    <row r="313" spans="4:30" ht="12.75" customHeight="1" x14ac:dyDescent="0.25">
      <c r="D313" s="100"/>
      <c r="E313" s="30"/>
      <c r="F313" s="30"/>
      <c r="G313" s="30"/>
      <c r="H313" s="30"/>
      <c r="I313" s="30"/>
      <c r="J313" s="31"/>
      <c r="K313" s="32"/>
      <c r="L313" s="33"/>
      <c r="M313" s="33"/>
      <c r="N313" s="33"/>
      <c r="O313" s="33"/>
      <c r="P313" s="33"/>
      <c r="Q313" s="33"/>
      <c r="R313" s="33"/>
      <c r="S313" s="33"/>
      <c r="T313" s="33"/>
      <c r="U313" s="33"/>
      <c r="V313" s="33"/>
      <c r="W313" s="33"/>
      <c r="X313" s="33"/>
      <c r="Y313" s="32"/>
      <c r="Z313" s="18"/>
      <c r="AA313" s="18"/>
      <c r="AB313" s="18"/>
      <c r="AC313" s="18"/>
      <c r="AD313" s="30"/>
    </row>
    <row r="314" spans="4:30" ht="12.75" customHeight="1" x14ac:dyDescent="0.25">
      <c r="D314" s="100"/>
      <c r="E314" s="30"/>
      <c r="F314" s="30"/>
      <c r="G314" s="30"/>
      <c r="H314" s="30"/>
      <c r="I314" s="30"/>
      <c r="J314" s="31"/>
      <c r="K314" s="32"/>
      <c r="L314" s="33"/>
      <c r="M314" s="33"/>
      <c r="N314" s="33"/>
      <c r="O314" s="33"/>
      <c r="P314" s="33"/>
      <c r="Q314" s="33"/>
      <c r="R314" s="33"/>
      <c r="S314" s="33"/>
      <c r="T314" s="33"/>
      <c r="U314" s="33"/>
      <c r="V314" s="33"/>
      <c r="W314" s="33"/>
      <c r="X314" s="33"/>
      <c r="Y314" s="32"/>
      <c r="Z314" s="18"/>
      <c r="AA314" s="18"/>
      <c r="AB314" s="18"/>
      <c r="AC314" s="18"/>
      <c r="AD314" s="30"/>
    </row>
    <row r="315" spans="4:30" ht="12.75" customHeight="1" x14ac:dyDescent="0.25">
      <c r="D315" s="100"/>
      <c r="E315" s="30"/>
      <c r="F315" s="30"/>
      <c r="G315" s="30"/>
      <c r="H315" s="30"/>
      <c r="I315" s="30"/>
      <c r="J315" s="31"/>
      <c r="K315" s="32"/>
      <c r="L315" s="33"/>
      <c r="M315" s="33"/>
      <c r="N315" s="33"/>
      <c r="O315" s="33"/>
      <c r="P315" s="33"/>
      <c r="Q315" s="33"/>
      <c r="R315" s="33"/>
      <c r="S315" s="33"/>
      <c r="T315" s="33"/>
      <c r="U315" s="33"/>
      <c r="V315" s="33"/>
      <c r="W315" s="33"/>
      <c r="X315" s="33"/>
      <c r="Y315" s="32"/>
      <c r="Z315" s="18"/>
      <c r="AA315" s="18"/>
      <c r="AB315" s="18"/>
      <c r="AC315" s="18"/>
      <c r="AD315" s="30"/>
    </row>
    <row r="316" spans="4:30" ht="12.75" customHeight="1" x14ac:dyDescent="0.25">
      <c r="D316" s="100"/>
      <c r="E316" s="30"/>
      <c r="F316" s="30"/>
      <c r="G316" s="30"/>
      <c r="H316" s="30"/>
      <c r="I316" s="30"/>
      <c r="J316" s="31"/>
      <c r="K316" s="32"/>
      <c r="L316" s="33"/>
      <c r="M316" s="33"/>
      <c r="N316" s="33"/>
      <c r="O316" s="33"/>
      <c r="P316" s="33"/>
      <c r="Q316" s="33"/>
      <c r="R316" s="33"/>
      <c r="S316" s="33"/>
      <c r="T316" s="33"/>
      <c r="U316" s="33"/>
      <c r="V316" s="33"/>
      <c r="W316" s="33"/>
      <c r="X316" s="33"/>
      <c r="Y316" s="32"/>
      <c r="Z316" s="18"/>
      <c r="AA316" s="18"/>
      <c r="AB316" s="18"/>
      <c r="AC316" s="18"/>
      <c r="AD316" s="30"/>
    </row>
    <row r="317" spans="4:30" ht="12.75" customHeight="1" x14ac:dyDescent="0.25">
      <c r="D317" s="100"/>
      <c r="E317" s="30"/>
      <c r="F317" s="30"/>
      <c r="G317" s="30"/>
      <c r="H317" s="30"/>
      <c r="I317" s="30"/>
      <c r="J317" s="31"/>
      <c r="K317" s="32"/>
      <c r="L317" s="33"/>
      <c r="M317" s="33"/>
      <c r="N317" s="33"/>
      <c r="O317" s="33"/>
      <c r="P317" s="33"/>
      <c r="Q317" s="33"/>
      <c r="R317" s="33"/>
      <c r="S317" s="33"/>
      <c r="T317" s="33"/>
      <c r="U317" s="33"/>
      <c r="V317" s="33"/>
      <c r="W317" s="33"/>
      <c r="X317" s="33"/>
      <c r="Y317" s="32"/>
      <c r="Z317" s="18"/>
      <c r="AA317" s="18"/>
      <c r="AB317" s="18"/>
      <c r="AC317" s="18"/>
      <c r="AD317" s="30"/>
    </row>
    <row r="318" spans="4:30" ht="12.75" customHeight="1" x14ac:dyDescent="0.25">
      <c r="D318" s="100"/>
      <c r="E318" s="30"/>
      <c r="F318" s="30"/>
      <c r="G318" s="30"/>
      <c r="H318" s="30"/>
      <c r="I318" s="30"/>
      <c r="J318" s="31"/>
      <c r="K318" s="32"/>
      <c r="L318" s="33"/>
      <c r="M318" s="33"/>
      <c r="N318" s="33"/>
      <c r="O318" s="33"/>
      <c r="P318" s="33"/>
      <c r="Q318" s="33"/>
      <c r="R318" s="33"/>
      <c r="S318" s="33"/>
      <c r="T318" s="33"/>
      <c r="U318" s="33"/>
      <c r="V318" s="33"/>
      <c r="W318" s="33"/>
      <c r="X318" s="33"/>
      <c r="Y318" s="32"/>
      <c r="Z318" s="18"/>
      <c r="AA318" s="18"/>
      <c r="AB318" s="18"/>
      <c r="AC318" s="18"/>
      <c r="AD318" s="30"/>
    </row>
    <row r="319" spans="4:30" ht="12.75" customHeight="1" x14ac:dyDescent="0.25">
      <c r="D319" s="100"/>
      <c r="E319" s="30"/>
      <c r="F319" s="30"/>
      <c r="G319" s="30"/>
      <c r="H319" s="18"/>
      <c r="I319" s="30"/>
      <c r="J319" s="31"/>
      <c r="K319" s="32"/>
      <c r="L319" s="33"/>
      <c r="M319" s="33"/>
      <c r="N319" s="33"/>
      <c r="O319" s="33"/>
      <c r="P319" s="33"/>
      <c r="Q319" s="33"/>
      <c r="R319" s="33"/>
      <c r="S319" s="33"/>
      <c r="T319" s="33"/>
      <c r="U319" s="33"/>
      <c r="V319" s="33"/>
      <c r="W319" s="33"/>
      <c r="X319" s="33"/>
      <c r="Y319" s="32"/>
      <c r="Z319" s="18"/>
      <c r="AA319" s="18"/>
      <c r="AB319" s="31"/>
      <c r="AC319" s="32"/>
      <c r="AD319" s="30"/>
    </row>
    <row r="320" spans="4:30" ht="12.75" customHeight="1" x14ac:dyDescent="0.25">
      <c r="D320" s="100"/>
      <c r="E320" s="30"/>
      <c r="F320" s="30"/>
      <c r="G320" s="30"/>
      <c r="H320" s="30"/>
      <c r="I320" s="30"/>
      <c r="J320" s="31"/>
      <c r="K320" s="32"/>
      <c r="L320" s="33"/>
      <c r="M320" s="33"/>
      <c r="N320" s="33"/>
      <c r="O320" s="33"/>
      <c r="P320" s="33"/>
      <c r="Q320" s="33"/>
      <c r="R320" s="33"/>
      <c r="S320" s="33"/>
      <c r="T320" s="33"/>
      <c r="U320" s="33"/>
      <c r="V320" s="33"/>
      <c r="W320" s="33"/>
      <c r="X320" s="33"/>
      <c r="Y320" s="32"/>
      <c r="Z320" s="18"/>
      <c r="AA320" s="18"/>
      <c r="AB320" s="18"/>
      <c r="AC320" s="18"/>
      <c r="AD320" s="30"/>
    </row>
    <row r="321" spans="4:30" ht="12.75" customHeight="1" x14ac:dyDescent="0.25">
      <c r="D321" s="100"/>
      <c r="E321" s="30"/>
      <c r="F321" s="30"/>
      <c r="G321" s="30"/>
      <c r="H321" s="30"/>
      <c r="I321" s="30"/>
      <c r="J321" s="31"/>
      <c r="K321" s="32"/>
      <c r="L321" s="33"/>
      <c r="M321" s="33"/>
      <c r="N321" s="33"/>
      <c r="O321" s="33"/>
      <c r="P321" s="33"/>
      <c r="Q321" s="33"/>
      <c r="R321" s="33"/>
      <c r="S321" s="33"/>
      <c r="T321" s="33"/>
      <c r="U321" s="33"/>
      <c r="V321" s="33"/>
      <c r="W321" s="33"/>
      <c r="X321" s="33"/>
      <c r="Y321" s="32"/>
      <c r="Z321" s="18"/>
      <c r="AA321" s="18"/>
      <c r="AB321" s="18"/>
      <c r="AC321" s="18"/>
      <c r="AD321" s="30"/>
    </row>
    <row r="322" spans="4:30" ht="12.75" customHeight="1" x14ac:dyDescent="0.25">
      <c r="D322" s="100"/>
      <c r="E322" s="30"/>
      <c r="F322" s="30"/>
      <c r="G322" s="30"/>
      <c r="H322" s="30"/>
      <c r="I322" s="30"/>
      <c r="J322" s="31"/>
      <c r="K322" s="32"/>
      <c r="L322" s="33"/>
      <c r="M322" s="33"/>
      <c r="N322" s="33"/>
      <c r="O322" s="33"/>
      <c r="P322" s="33"/>
      <c r="Q322" s="33"/>
      <c r="R322" s="33"/>
      <c r="S322" s="33"/>
      <c r="T322" s="33"/>
      <c r="U322" s="33"/>
      <c r="V322" s="33"/>
      <c r="W322" s="33"/>
      <c r="X322" s="33"/>
      <c r="Y322" s="32"/>
      <c r="Z322" s="18"/>
      <c r="AA322" s="18"/>
      <c r="AB322" s="18"/>
      <c r="AC322" s="18"/>
      <c r="AD322" s="30"/>
    </row>
    <row r="323" spans="4:30" ht="12.75" customHeight="1" x14ac:dyDescent="0.25">
      <c r="D323" s="100"/>
      <c r="E323" s="30"/>
      <c r="F323" s="30"/>
      <c r="G323" s="30"/>
      <c r="H323" s="30"/>
      <c r="I323" s="30"/>
      <c r="J323" s="31"/>
      <c r="K323" s="32"/>
      <c r="L323" s="33"/>
      <c r="M323" s="33"/>
      <c r="N323" s="33"/>
      <c r="O323" s="33"/>
      <c r="P323" s="33"/>
      <c r="Q323" s="33"/>
      <c r="R323" s="33"/>
      <c r="S323" s="33"/>
      <c r="T323" s="33"/>
      <c r="U323" s="33"/>
      <c r="V323" s="33"/>
      <c r="W323" s="33"/>
      <c r="X323" s="33"/>
      <c r="Y323" s="32"/>
      <c r="Z323" s="18"/>
      <c r="AA323" s="18"/>
      <c r="AB323" s="18"/>
      <c r="AC323" s="18"/>
      <c r="AD323" s="30"/>
    </row>
    <row r="324" spans="4:30" ht="12.75" customHeight="1" x14ac:dyDescent="0.25">
      <c r="D324" s="100"/>
      <c r="E324" s="30"/>
      <c r="F324" s="30"/>
      <c r="G324" s="30"/>
      <c r="H324" s="30"/>
      <c r="I324" s="30"/>
      <c r="J324" s="31"/>
      <c r="K324" s="32"/>
      <c r="L324" s="33"/>
      <c r="M324" s="33"/>
      <c r="N324" s="33"/>
      <c r="O324" s="33"/>
      <c r="P324" s="33"/>
      <c r="Q324" s="33"/>
      <c r="R324" s="33"/>
      <c r="S324" s="33"/>
      <c r="T324" s="33"/>
      <c r="U324" s="33"/>
      <c r="V324" s="33"/>
      <c r="W324" s="33"/>
      <c r="X324" s="33"/>
      <c r="Y324" s="32"/>
      <c r="Z324" s="18"/>
      <c r="AA324" s="18"/>
      <c r="AB324" s="18"/>
      <c r="AC324" s="18"/>
      <c r="AD324" s="30"/>
    </row>
    <row r="325" spans="4:30" ht="12.75" customHeight="1" x14ac:dyDescent="0.25">
      <c r="D325" s="100"/>
      <c r="E325" s="30"/>
      <c r="F325" s="30"/>
      <c r="G325" s="30"/>
      <c r="H325" s="30"/>
      <c r="I325" s="30"/>
      <c r="J325" s="31"/>
      <c r="K325" s="32"/>
      <c r="L325" s="33"/>
      <c r="M325" s="33"/>
      <c r="N325" s="33"/>
      <c r="O325" s="33"/>
      <c r="P325" s="33"/>
      <c r="Q325" s="33"/>
      <c r="R325" s="33"/>
      <c r="S325" s="33"/>
      <c r="T325" s="33"/>
      <c r="U325" s="33"/>
      <c r="V325" s="33"/>
      <c r="W325" s="33"/>
      <c r="X325" s="33"/>
      <c r="Y325" s="32"/>
      <c r="Z325" s="18"/>
      <c r="AA325" s="18"/>
      <c r="AB325" s="18"/>
      <c r="AC325" s="18"/>
      <c r="AD325" s="30"/>
    </row>
    <row r="326" spans="4:30" ht="12.75" customHeight="1" x14ac:dyDescent="0.25">
      <c r="D326" s="100"/>
      <c r="E326" s="30"/>
      <c r="F326" s="30"/>
      <c r="G326" s="30"/>
      <c r="H326" s="30"/>
      <c r="I326" s="30"/>
      <c r="J326" s="31"/>
      <c r="K326" s="32"/>
      <c r="L326" s="33"/>
      <c r="M326" s="33"/>
      <c r="N326" s="33"/>
      <c r="O326" s="33"/>
      <c r="P326" s="33"/>
      <c r="Q326" s="33"/>
      <c r="R326" s="33"/>
      <c r="S326" s="33"/>
      <c r="T326" s="33"/>
      <c r="U326" s="33"/>
      <c r="V326" s="33"/>
      <c r="W326" s="33"/>
      <c r="X326" s="33"/>
      <c r="Y326" s="32"/>
      <c r="Z326" s="18"/>
      <c r="AA326" s="18"/>
      <c r="AB326" s="18"/>
      <c r="AC326" s="18"/>
      <c r="AD326" s="30"/>
    </row>
    <row r="327" spans="4:30" ht="12.75" customHeight="1" x14ac:dyDescent="0.25">
      <c r="D327" s="100"/>
      <c r="E327" s="30"/>
      <c r="F327" s="30"/>
      <c r="G327" s="30"/>
      <c r="H327" s="30"/>
      <c r="I327" s="30"/>
      <c r="J327" s="31"/>
      <c r="K327" s="32"/>
      <c r="L327" s="33"/>
      <c r="M327" s="33"/>
      <c r="N327" s="33"/>
      <c r="O327" s="33"/>
      <c r="P327" s="33"/>
      <c r="Q327" s="33"/>
      <c r="R327" s="33"/>
      <c r="S327" s="33"/>
      <c r="T327" s="33"/>
      <c r="U327" s="33"/>
      <c r="V327" s="33"/>
      <c r="W327" s="33"/>
      <c r="X327" s="33"/>
      <c r="Y327" s="32"/>
      <c r="Z327" s="18"/>
      <c r="AA327" s="18"/>
      <c r="AB327" s="18"/>
      <c r="AC327" s="18"/>
      <c r="AD327" s="30"/>
    </row>
    <row r="328" spans="4:30" ht="12.75" customHeight="1" x14ac:dyDescent="0.25">
      <c r="D328" s="100"/>
      <c r="E328" s="30"/>
      <c r="F328" s="30"/>
      <c r="G328" s="30"/>
      <c r="H328" s="30"/>
      <c r="I328" s="30"/>
      <c r="J328" s="31"/>
      <c r="K328" s="32"/>
      <c r="L328" s="33"/>
      <c r="M328" s="33"/>
      <c r="N328" s="33"/>
      <c r="O328" s="33"/>
      <c r="P328" s="33"/>
      <c r="Q328" s="33"/>
      <c r="R328" s="33"/>
      <c r="S328" s="33"/>
      <c r="T328" s="33"/>
      <c r="U328" s="33"/>
      <c r="V328" s="33"/>
      <c r="W328" s="33"/>
      <c r="X328" s="33"/>
      <c r="Y328" s="32"/>
      <c r="Z328" s="18"/>
      <c r="AA328" s="18"/>
      <c r="AB328" s="18"/>
      <c r="AC328" s="18"/>
      <c r="AD328" s="30"/>
    </row>
    <row r="329" spans="4:30" ht="12.75" customHeight="1" x14ac:dyDescent="0.25">
      <c r="D329" s="100"/>
      <c r="E329" s="30"/>
      <c r="F329" s="30"/>
      <c r="G329" s="30"/>
      <c r="H329" s="30"/>
      <c r="I329" s="30"/>
      <c r="J329" s="31"/>
      <c r="K329" s="32"/>
      <c r="L329" s="33"/>
      <c r="M329" s="33"/>
      <c r="N329" s="33"/>
      <c r="O329" s="33"/>
      <c r="P329" s="33"/>
      <c r="Q329" s="33"/>
      <c r="R329" s="33"/>
      <c r="S329" s="33"/>
      <c r="T329" s="33"/>
      <c r="U329" s="33"/>
      <c r="V329" s="33"/>
      <c r="W329" s="33"/>
      <c r="X329" s="33"/>
      <c r="Y329" s="32"/>
      <c r="Z329" s="18"/>
      <c r="AA329" s="18"/>
      <c r="AB329" s="18"/>
      <c r="AC329" s="18"/>
      <c r="AD329" s="30"/>
    </row>
    <row r="330" spans="4:30" ht="12.75" customHeight="1" x14ac:dyDescent="0.25">
      <c r="D330" s="100"/>
      <c r="E330" s="30"/>
      <c r="F330" s="30"/>
      <c r="G330" s="30"/>
      <c r="H330" s="30"/>
      <c r="I330" s="30"/>
      <c r="J330" s="31"/>
      <c r="K330" s="32"/>
      <c r="L330" s="33"/>
      <c r="M330" s="33"/>
      <c r="N330" s="33"/>
      <c r="O330" s="33"/>
      <c r="P330" s="33"/>
      <c r="Q330" s="33"/>
      <c r="R330" s="33"/>
      <c r="S330" s="33"/>
      <c r="T330" s="33"/>
      <c r="U330" s="33"/>
      <c r="V330" s="33"/>
      <c r="W330" s="33"/>
      <c r="X330" s="33"/>
      <c r="Y330" s="32"/>
      <c r="Z330" s="18"/>
      <c r="AA330" s="18"/>
      <c r="AB330" s="18"/>
      <c r="AC330" s="18"/>
      <c r="AD330" s="30"/>
    </row>
    <row r="331" spans="4:30" ht="12.75" customHeight="1" x14ac:dyDescent="0.25">
      <c r="D331" s="100"/>
      <c r="E331" s="30"/>
      <c r="F331" s="30"/>
      <c r="G331" s="30"/>
      <c r="H331" s="30"/>
      <c r="I331" s="30"/>
      <c r="J331" s="31"/>
      <c r="K331" s="32"/>
      <c r="L331" s="33"/>
      <c r="M331" s="33"/>
      <c r="N331" s="33"/>
      <c r="O331" s="33"/>
      <c r="P331" s="33"/>
      <c r="Q331" s="33"/>
      <c r="R331" s="33"/>
      <c r="S331" s="33"/>
      <c r="T331" s="33"/>
      <c r="U331" s="33"/>
      <c r="V331" s="33"/>
      <c r="W331" s="33"/>
      <c r="X331" s="33"/>
      <c r="Y331" s="32"/>
      <c r="Z331" s="18"/>
      <c r="AA331" s="18"/>
      <c r="AB331" s="18"/>
      <c r="AC331" s="18"/>
      <c r="AD331" s="30"/>
    </row>
    <row r="332" spans="4:30" ht="12.75" customHeight="1" x14ac:dyDescent="0.25">
      <c r="D332" s="100"/>
      <c r="E332" s="30"/>
      <c r="F332" s="30"/>
      <c r="G332" s="30"/>
      <c r="H332" s="30"/>
      <c r="I332" s="30"/>
      <c r="J332" s="31"/>
      <c r="K332" s="32"/>
      <c r="L332" s="33"/>
      <c r="M332" s="33"/>
      <c r="N332" s="33"/>
      <c r="O332" s="33"/>
      <c r="P332" s="33"/>
      <c r="Q332" s="33"/>
      <c r="R332" s="33"/>
      <c r="S332" s="33"/>
      <c r="T332" s="33"/>
      <c r="U332" s="33"/>
      <c r="V332" s="33"/>
      <c r="W332" s="33"/>
      <c r="X332" s="33"/>
      <c r="Y332" s="32"/>
      <c r="Z332" s="18"/>
      <c r="AA332" s="18"/>
      <c r="AB332" s="18"/>
      <c r="AC332" s="18"/>
      <c r="AD332" s="30"/>
    </row>
    <row r="333" spans="4:30" ht="12.75" customHeight="1" x14ac:dyDescent="0.25">
      <c r="D333" s="100"/>
      <c r="E333" s="30"/>
      <c r="F333" s="30"/>
      <c r="G333" s="30"/>
      <c r="H333" s="18"/>
      <c r="I333" s="30"/>
      <c r="J333" s="31"/>
      <c r="K333" s="32"/>
      <c r="L333" s="33"/>
      <c r="M333" s="33"/>
      <c r="N333" s="33"/>
      <c r="O333" s="33"/>
      <c r="P333" s="33"/>
      <c r="Q333" s="33"/>
      <c r="R333" s="33"/>
      <c r="S333" s="33"/>
      <c r="T333" s="33"/>
      <c r="U333" s="33"/>
      <c r="V333" s="33"/>
      <c r="W333" s="33"/>
      <c r="X333" s="33"/>
      <c r="Y333" s="32"/>
      <c r="Z333" s="18"/>
      <c r="AA333" s="18"/>
      <c r="AB333" s="18"/>
      <c r="AC333" s="18"/>
      <c r="AD333" s="30"/>
    </row>
    <row r="334" spans="4:30" ht="12.75" customHeight="1" x14ac:dyDescent="0.25">
      <c r="D334" s="100"/>
      <c r="E334" s="30"/>
      <c r="F334" s="30"/>
      <c r="G334" s="30"/>
      <c r="H334" s="18"/>
      <c r="I334" s="30"/>
      <c r="J334" s="31"/>
      <c r="K334" s="32"/>
      <c r="L334" s="33"/>
      <c r="M334" s="33"/>
      <c r="N334" s="33"/>
      <c r="O334" s="33"/>
      <c r="P334" s="33"/>
      <c r="Q334" s="33"/>
      <c r="R334" s="33"/>
      <c r="S334" s="33"/>
      <c r="T334" s="33"/>
      <c r="U334" s="33"/>
      <c r="V334" s="33"/>
      <c r="W334" s="33"/>
      <c r="X334" s="33"/>
      <c r="Y334" s="32"/>
      <c r="Z334" s="18"/>
      <c r="AA334" s="18"/>
      <c r="AB334" s="18"/>
      <c r="AC334" s="18"/>
      <c r="AD334" s="30"/>
    </row>
    <row r="335" spans="4:30" ht="12.75" customHeight="1" x14ac:dyDescent="0.25">
      <c r="D335" s="100"/>
      <c r="E335" s="30"/>
      <c r="F335" s="30"/>
      <c r="G335" s="30"/>
      <c r="H335" s="30"/>
      <c r="I335" s="30"/>
      <c r="J335" s="31"/>
      <c r="K335" s="32"/>
      <c r="L335" s="33"/>
      <c r="M335" s="33"/>
      <c r="N335" s="33"/>
      <c r="O335" s="33"/>
      <c r="P335" s="33"/>
      <c r="Q335" s="33"/>
      <c r="R335" s="33"/>
      <c r="S335" s="33"/>
      <c r="T335" s="33"/>
      <c r="U335" s="33"/>
      <c r="V335" s="33"/>
      <c r="W335" s="33"/>
      <c r="X335" s="33"/>
      <c r="Y335" s="32"/>
      <c r="Z335" s="18"/>
      <c r="AA335" s="18"/>
      <c r="AB335" s="18"/>
      <c r="AC335" s="18"/>
      <c r="AD335" s="30"/>
    </row>
    <row r="336" spans="4:30" ht="12.75" customHeight="1" x14ac:dyDescent="0.25">
      <c r="D336" s="100"/>
      <c r="E336" s="30"/>
      <c r="F336" s="30"/>
      <c r="G336" s="30"/>
      <c r="H336" s="18"/>
      <c r="I336" s="30"/>
      <c r="J336" s="31"/>
      <c r="K336" s="32"/>
      <c r="L336" s="33"/>
      <c r="M336" s="33"/>
      <c r="N336" s="33"/>
      <c r="O336" s="33"/>
      <c r="P336" s="33"/>
      <c r="Q336" s="33"/>
      <c r="R336" s="33"/>
      <c r="S336" s="33"/>
      <c r="T336" s="33"/>
      <c r="U336" s="33"/>
      <c r="V336" s="33"/>
      <c r="W336" s="33"/>
      <c r="X336" s="33"/>
      <c r="Y336" s="32"/>
      <c r="Z336" s="18"/>
      <c r="AA336" s="18"/>
      <c r="AB336" s="18"/>
      <c r="AC336" s="18"/>
      <c r="AD336" s="30"/>
    </row>
    <row r="337" spans="4:30" ht="12.75" customHeight="1" x14ac:dyDescent="0.25">
      <c r="D337" s="100"/>
      <c r="E337" s="30"/>
      <c r="F337" s="30"/>
      <c r="G337" s="30"/>
      <c r="H337" s="18"/>
      <c r="I337" s="30"/>
      <c r="J337" s="31"/>
      <c r="K337" s="32"/>
      <c r="L337" s="33"/>
      <c r="M337" s="33"/>
      <c r="N337" s="33"/>
      <c r="O337" s="33"/>
      <c r="P337" s="33"/>
      <c r="Q337" s="33"/>
      <c r="R337" s="33"/>
      <c r="S337" s="33"/>
      <c r="T337" s="33"/>
      <c r="U337" s="33"/>
      <c r="V337" s="33"/>
      <c r="W337" s="33"/>
      <c r="X337" s="33"/>
      <c r="Y337" s="32"/>
      <c r="Z337" s="18"/>
      <c r="AA337" s="18"/>
      <c r="AB337" s="18"/>
      <c r="AC337" s="18"/>
      <c r="AD337" s="30"/>
    </row>
    <row r="338" spans="4:30" ht="12.75" customHeight="1" x14ac:dyDescent="0.25">
      <c r="D338" s="100"/>
      <c r="E338" s="30"/>
      <c r="F338" s="30"/>
      <c r="G338" s="30"/>
      <c r="H338" s="30"/>
      <c r="I338" s="30"/>
      <c r="J338" s="31"/>
      <c r="K338" s="32"/>
      <c r="L338" s="33"/>
      <c r="M338" s="33"/>
      <c r="N338" s="33"/>
      <c r="O338" s="33"/>
      <c r="P338" s="33"/>
      <c r="Q338" s="33"/>
      <c r="R338" s="33"/>
      <c r="S338" s="33"/>
      <c r="T338" s="33"/>
      <c r="U338" s="33"/>
      <c r="V338" s="33"/>
      <c r="W338" s="33"/>
      <c r="X338" s="33"/>
      <c r="Y338" s="32"/>
      <c r="Z338" s="18"/>
      <c r="AA338" s="18"/>
      <c r="AB338" s="18"/>
      <c r="AC338" s="18"/>
      <c r="AD338" s="30"/>
    </row>
    <row r="339" spans="4:30" ht="12.75" customHeight="1" x14ac:dyDescent="0.25">
      <c r="D339" s="100"/>
      <c r="E339" s="30"/>
      <c r="F339" s="30"/>
      <c r="G339" s="30"/>
      <c r="H339" s="30"/>
      <c r="I339" s="30"/>
      <c r="J339" s="31"/>
      <c r="K339" s="32"/>
      <c r="L339" s="33"/>
      <c r="M339" s="33"/>
      <c r="N339" s="33"/>
      <c r="O339" s="33"/>
      <c r="P339" s="33"/>
      <c r="Q339" s="33"/>
      <c r="R339" s="33"/>
      <c r="S339" s="33"/>
      <c r="T339" s="33"/>
      <c r="U339" s="33"/>
      <c r="V339" s="33"/>
      <c r="W339" s="33"/>
      <c r="X339" s="33"/>
      <c r="Y339" s="32"/>
      <c r="Z339" s="18"/>
      <c r="AA339" s="18"/>
      <c r="AB339" s="18"/>
      <c r="AC339" s="18"/>
      <c r="AD339" s="30"/>
    </row>
    <row r="340" spans="4:30" ht="12.75" customHeight="1" x14ac:dyDescent="0.25">
      <c r="D340" s="100"/>
      <c r="E340" s="30"/>
      <c r="F340" s="30"/>
      <c r="G340" s="30"/>
      <c r="H340" s="30"/>
      <c r="I340" s="30"/>
      <c r="J340" s="31"/>
      <c r="K340" s="32"/>
      <c r="L340" s="33"/>
      <c r="M340" s="33"/>
      <c r="N340" s="33"/>
      <c r="O340" s="33"/>
      <c r="P340" s="33"/>
      <c r="Q340" s="33"/>
      <c r="R340" s="33"/>
      <c r="S340" s="33"/>
      <c r="T340" s="33"/>
      <c r="U340" s="33"/>
      <c r="V340" s="33"/>
      <c r="W340" s="33"/>
      <c r="X340" s="33"/>
      <c r="Y340" s="32"/>
      <c r="Z340" s="18"/>
      <c r="AA340" s="18"/>
      <c r="AB340" s="18"/>
      <c r="AC340" s="18"/>
      <c r="AD340" s="30"/>
    </row>
    <row r="341" spans="4:30" ht="12.75" customHeight="1" x14ac:dyDescent="0.25">
      <c r="D341" s="100"/>
      <c r="E341" s="30"/>
      <c r="F341" s="30"/>
      <c r="G341" s="30"/>
      <c r="H341" s="30"/>
      <c r="I341" s="30"/>
      <c r="J341" s="31"/>
      <c r="K341" s="32"/>
      <c r="L341" s="33"/>
      <c r="M341" s="33"/>
      <c r="N341" s="33"/>
      <c r="O341" s="33"/>
      <c r="P341" s="33"/>
      <c r="Q341" s="33"/>
      <c r="R341" s="33"/>
      <c r="S341" s="33"/>
      <c r="T341" s="33"/>
      <c r="U341" s="33"/>
      <c r="V341" s="33"/>
      <c r="W341" s="33"/>
      <c r="X341" s="33"/>
      <c r="Y341" s="32"/>
      <c r="Z341" s="18"/>
      <c r="AA341" s="18"/>
      <c r="AB341" s="18"/>
      <c r="AC341" s="18"/>
      <c r="AD341" s="30"/>
    </row>
    <row r="342" spans="4:30" ht="12.75" customHeight="1" x14ac:dyDescent="0.25">
      <c r="D342" s="100"/>
      <c r="E342" s="30"/>
      <c r="F342" s="30"/>
      <c r="G342" s="30"/>
      <c r="H342" s="30"/>
      <c r="I342" s="30"/>
      <c r="J342" s="31"/>
      <c r="K342" s="32"/>
      <c r="L342" s="33"/>
      <c r="M342" s="33"/>
      <c r="N342" s="33"/>
      <c r="O342" s="33"/>
      <c r="P342" s="33"/>
      <c r="Q342" s="33"/>
      <c r="R342" s="33"/>
      <c r="S342" s="33"/>
      <c r="T342" s="33"/>
      <c r="U342" s="33"/>
      <c r="V342" s="33"/>
      <c r="W342" s="33"/>
      <c r="X342" s="33"/>
      <c r="Y342" s="32"/>
      <c r="Z342" s="18"/>
      <c r="AA342" s="18"/>
      <c r="AB342" s="18"/>
      <c r="AC342" s="18"/>
      <c r="AD342" s="30"/>
    </row>
    <row r="343" spans="4:30" ht="12.75" customHeight="1" x14ac:dyDescent="0.25">
      <c r="D343" s="100"/>
      <c r="E343" s="30"/>
      <c r="F343" s="30"/>
      <c r="G343" s="30"/>
      <c r="H343" s="30"/>
      <c r="I343" s="30"/>
      <c r="J343" s="31"/>
      <c r="K343" s="32"/>
      <c r="L343" s="33"/>
      <c r="M343" s="33"/>
      <c r="N343" s="33"/>
      <c r="O343" s="33"/>
      <c r="P343" s="33"/>
      <c r="Q343" s="33"/>
      <c r="R343" s="33"/>
      <c r="S343" s="33"/>
      <c r="T343" s="33"/>
      <c r="U343" s="33"/>
      <c r="V343" s="33"/>
      <c r="W343" s="33"/>
      <c r="X343" s="33"/>
      <c r="Y343" s="32"/>
      <c r="Z343" s="18"/>
      <c r="AA343" s="18"/>
      <c r="AB343" s="18"/>
      <c r="AC343" s="18"/>
      <c r="AD343" s="30"/>
    </row>
    <row r="344" spans="4:30" ht="12.75" customHeight="1" x14ac:dyDescent="0.25">
      <c r="D344" s="100"/>
      <c r="E344" s="30"/>
      <c r="F344" s="30"/>
      <c r="G344" s="30"/>
      <c r="H344" s="18"/>
      <c r="I344" s="30"/>
      <c r="J344" s="31"/>
      <c r="K344" s="32"/>
      <c r="L344" s="33"/>
      <c r="M344" s="33"/>
      <c r="N344" s="33"/>
      <c r="O344" s="33"/>
      <c r="P344" s="33"/>
      <c r="Q344" s="33"/>
      <c r="R344" s="33"/>
      <c r="S344" s="33"/>
      <c r="T344" s="33"/>
      <c r="U344" s="33"/>
      <c r="V344" s="33"/>
      <c r="W344" s="33"/>
      <c r="X344" s="33"/>
      <c r="Y344" s="32"/>
      <c r="Z344" s="18"/>
      <c r="AA344" s="18"/>
      <c r="AB344" s="18"/>
      <c r="AC344" s="18"/>
      <c r="AD344" s="30"/>
    </row>
    <row r="345" spans="4:30" ht="12.75" customHeight="1" x14ac:dyDescent="0.25">
      <c r="D345" s="100"/>
      <c r="E345" s="30"/>
      <c r="F345" s="30"/>
      <c r="G345" s="30"/>
      <c r="H345" s="30"/>
      <c r="I345" s="30"/>
      <c r="J345" s="31"/>
      <c r="K345" s="32"/>
      <c r="L345" s="33"/>
      <c r="M345" s="33"/>
      <c r="N345" s="33"/>
      <c r="O345" s="33"/>
      <c r="P345" s="33"/>
      <c r="Q345" s="33"/>
      <c r="R345" s="33"/>
      <c r="S345" s="33"/>
      <c r="T345" s="33"/>
      <c r="U345" s="33"/>
      <c r="V345" s="33"/>
      <c r="W345" s="33"/>
      <c r="X345" s="33"/>
      <c r="Y345" s="32"/>
      <c r="Z345" s="18"/>
      <c r="AA345" s="18"/>
      <c r="AB345" s="18"/>
      <c r="AC345" s="18"/>
      <c r="AD345" s="30"/>
    </row>
    <row r="346" spans="4:30" ht="12.75" customHeight="1" x14ac:dyDescent="0.25">
      <c r="D346" s="100"/>
      <c r="E346" s="30"/>
      <c r="F346" s="30"/>
      <c r="G346" s="30"/>
      <c r="H346" s="30"/>
      <c r="I346" s="30"/>
      <c r="J346" s="31"/>
      <c r="K346" s="32"/>
      <c r="L346" s="33"/>
      <c r="M346" s="33"/>
      <c r="N346" s="33"/>
      <c r="O346" s="33"/>
      <c r="P346" s="33"/>
      <c r="Q346" s="33"/>
      <c r="R346" s="33"/>
      <c r="S346" s="33"/>
      <c r="T346" s="33"/>
      <c r="U346" s="33"/>
      <c r="V346" s="33"/>
      <c r="W346" s="33"/>
      <c r="X346" s="33"/>
      <c r="Y346" s="32"/>
      <c r="Z346" s="18"/>
      <c r="AA346" s="18"/>
      <c r="AB346" s="18"/>
      <c r="AC346" s="18"/>
      <c r="AD346" s="30"/>
    </row>
    <row r="347" spans="4:30" ht="12.75" customHeight="1" x14ac:dyDescent="0.25">
      <c r="D347" s="100"/>
      <c r="E347" s="30"/>
      <c r="F347" s="30"/>
      <c r="G347" s="30"/>
      <c r="H347" s="30"/>
      <c r="I347" s="30"/>
      <c r="J347" s="31"/>
      <c r="K347" s="32"/>
      <c r="L347" s="33"/>
      <c r="M347" s="33"/>
      <c r="N347" s="33"/>
      <c r="O347" s="33"/>
      <c r="P347" s="33"/>
      <c r="Q347" s="33"/>
      <c r="R347" s="33"/>
      <c r="S347" s="33"/>
      <c r="T347" s="33"/>
      <c r="U347" s="33"/>
      <c r="V347" s="33"/>
      <c r="W347" s="33"/>
      <c r="X347" s="33"/>
      <c r="Y347" s="32"/>
      <c r="Z347" s="18"/>
      <c r="AA347" s="18"/>
      <c r="AB347" s="18"/>
      <c r="AC347" s="18"/>
      <c r="AD347" s="30"/>
    </row>
    <row r="348" spans="4:30" ht="12.75" customHeight="1" x14ac:dyDescent="0.25">
      <c r="D348" s="100"/>
      <c r="E348" s="30"/>
      <c r="F348" s="30"/>
      <c r="G348" s="30"/>
      <c r="H348" s="30"/>
      <c r="I348" s="30"/>
      <c r="J348" s="31"/>
      <c r="K348" s="32"/>
      <c r="L348" s="33"/>
      <c r="M348" s="33"/>
      <c r="N348" s="33"/>
      <c r="O348" s="33"/>
      <c r="P348" s="33"/>
      <c r="Q348" s="33"/>
      <c r="R348" s="33"/>
      <c r="S348" s="33"/>
      <c r="T348" s="33"/>
      <c r="U348" s="33"/>
      <c r="V348" s="33"/>
      <c r="W348" s="33"/>
      <c r="X348" s="33"/>
      <c r="Y348" s="32"/>
      <c r="Z348" s="18"/>
      <c r="AA348" s="18"/>
      <c r="AB348" s="18"/>
      <c r="AC348" s="18"/>
      <c r="AD348" s="30"/>
    </row>
    <row r="349" spans="4:30" ht="12.75" customHeight="1" x14ac:dyDescent="0.25">
      <c r="D349" s="100"/>
      <c r="E349" s="30"/>
      <c r="F349" s="30"/>
      <c r="G349" s="30"/>
      <c r="H349" s="30"/>
      <c r="I349" s="30"/>
      <c r="J349" s="31"/>
      <c r="K349" s="32"/>
      <c r="L349" s="33"/>
      <c r="M349" s="33"/>
      <c r="N349" s="33"/>
      <c r="O349" s="33"/>
      <c r="P349" s="33"/>
      <c r="Q349" s="33"/>
      <c r="R349" s="33"/>
      <c r="S349" s="33"/>
      <c r="T349" s="33"/>
      <c r="U349" s="33"/>
      <c r="V349" s="33"/>
      <c r="W349" s="33"/>
      <c r="X349" s="33"/>
      <c r="Y349" s="32"/>
      <c r="Z349" s="18"/>
      <c r="AA349" s="18"/>
      <c r="AB349" s="18"/>
      <c r="AC349" s="18"/>
      <c r="AD349" s="30"/>
    </row>
    <row r="350" spans="4:30" ht="12.75" customHeight="1" x14ac:dyDescent="0.25">
      <c r="D350" s="100"/>
      <c r="E350" s="30"/>
      <c r="F350" s="30"/>
      <c r="G350" s="30"/>
      <c r="H350" s="30"/>
      <c r="I350" s="30"/>
      <c r="J350" s="31"/>
      <c r="K350" s="32"/>
      <c r="L350" s="33"/>
      <c r="M350" s="33"/>
      <c r="N350" s="33"/>
      <c r="O350" s="33"/>
      <c r="P350" s="33"/>
      <c r="Q350" s="33"/>
      <c r="R350" s="33"/>
      <c r="S350" s="33"/>
      <c r="T350" s="33"/>
      <c r="U350" s="33"/>
      <c r="V350" s="33"/>
      <c r="W350" s="33"/>
      <c r="X350" s="33"/>
      <c r="Y350" s="32"/>
      <c r="Z350" s="18"/>
      <c r="AA350" s="18"/>
      <c r="AB350" s="18"/>
      <c r="AC350" s="18"/>
      <c r="AD350" s="30"/>
    </row>
    <row r="351" spans="4:30" ht="12.75" customHeight="1" x14ac:dyDescent="0.25">
      <c r="D351" s="100"/>
      <c r="E351" s="30"/>
      <c r="F351" s="30"/>
      <c r="G351" s="30"/>
      <c r="H351" s="30"/>
      <c r="I351" s="30"/>
      <c r="J351" s="31"/>
      <c r="K351" s="32"/>
      <c r="L351" s="33"/>
      <c r="M351" s="33"/>
      <c r="N351" s="33"/>
      <c r="O351" s="33"/>
      <c r="P351" s="33"/>
      <c r="Q351" s="33"/>
      <c r="R351" s="33"/>
      <c r="S351" s="33"/>
      <c r="T351" s="33"/>
      <c r="U351" s="33"/>
      <c r="V351" s="33"/>
      <c r="W351" s="33"/>
      <c r="X351" s="33"/>
      <c r="Y351" s="32"/>
      <c r="Z351" s="18"/>
      <c r="AA351" s="18"/>
      <c r="AB351" s="18"/>
      <c r="AC351" s="18"/>
      <c r="AD351" s="30"/>
    </row>
    <row r="352" spans="4:30" ht="12.75" customHeight="1" x14ac:dyDescent="0.25">
      <c r="D352" s="100"/>
      <c r="E352" s="30"/>
      <c r="F352" s="30"/>
      <c r="G352" s="30"/>
      <c r="H352" s="30"/>
      <c r="I352" s="30"/>
      <c r="J352" s="31"/>
      <c r="K352" s="32"/>
      <c r="L352" s="33"/>
      <c r="M352" s="33"/>
      <c r="N352" s="33"/>
      <c r="O352" s="33"/>
      <c r="P352" s="33"/>
      <c r="Q352" s="33"/>
      <c r="R352" s="33"/>
      <c r="S352" s="33"/>
      <c r="T352" s="33"/>
      <c r="U352" s="33"/>
      <c r="V352" s="33"/>
      <c r="W352" s="33"/>
      <c r="X352" s="33"/>
      <c r="Y352" s="32"/>
      <c r="Z352" s="18"/>
      <c r="AA352" s="18"/>
      <c r="AB352" s="18"/>
      <c r="AC352" s="18"/>
      <c r="AD352" s="30"/>
    </row>
    <row r="353" spans="4:30" ht="12.75" customHeight="1" x14ac:dyDescent="0.25">
      <c r="D353" s="100"/>
      <c r="E353" s="30"/>
      <c r="F353" s="30"/>
      <c r="G353" s="30"/>
      <c r="H353" s="30"/>
      <c r="I353" s="30"/>
      <c r="J353" s="31"/>
      <c r="K353" s="32"/>
      <c r="L353" s="33"/>
      <c r="M353" s="33"/>
      <c r="N353" s="33"/>
      <c r="O353" s="33"/>
      <c r="P353" s="33"/>
      <c r="Q353" s="33"/>
      <c r="R353" s="33"/>
      <c r="S353" s="33"/>
      <c r="T353" s="33"/>
      <c r="U353" s="33"/>
      <c r="V353" s="33"/>
      <c r="W353" s="33"/>
      <c r="X353" s="33"/>
      <c r="Y353" s="32"/>
      <c r="Z353" s="18"/>
      <c r="AA353" s="18"/>
      <c r="AB353" s="18"/>
      <c r="AC353" s="18"/>
      <c r="AD353" s="30"/>
    </row>
    <row r="354" spans="4:30" ht="12.75" customHeight="1" x14ac:dyDescent="0.25">
      <c r="D354" s="100"/>
      <c r="E354" s="30"/>
      <c r="F354" s="30"/>
      <c r="G354" s="30"/>
      <c r="H354" s="30"/>
      <c r="I354" s="30"/>
      <c r="J354" s="31"/>
      <c r="K354" s="32"/>
      <c r="L354" s="33"/>
      <c r="M354" s="33"/>
      <c r="N354" s="33"/>
      <c r="O354" s="33"/>
      <c r="P354" s="33"/>
      <c r="Q354" s="33"/>
      <c r="R354" s="33"/>
      <c r="S354" s="33"/>
      <c r="T354" s="33"/>
      <c r="U354" s="33"/>
      <c r="V354" s="33"/>
      <c r="W354" s="33"/>
      <c r="X354" s="33"/>
      <c r="Y354" s="32"/>
      <c r="Z354" s="18"/>
      <c r="AA354" s="18"/>
      <c r="AB354" s="18"/>
      <c r="AC354" s="18"/>
      <c r="AD354" s="30"/>
    </row>
    <row r="355" spans="4:30" ht="12.75" customHeight="1" x14ac:dyDescent="0.25">
      <c r="D355" s="100"/>
      <c r="E355" s="30"/>
      <c r="F355" s="30"/>
      <c r="G355" s="30"/>
      <c r="H355" s="30"/>
      <c r="I355" s="30"/>
      <c r="J355" s="31"/>
      <c r="K355" s="32"/>
      <c r="L355" s="33"/>
      <c r="M355" s="33"/>
      <c r="N355" s="33"/>
      <c r="O355" s="33"/>
      <c r="P355" s="33"/>
      <c r="Q355" s="33"/>
      <c r="R355" s="33"/>
      <c r="S355" s="33"/>
      <c r="T355" s="33"/>
      <c r="U355" s="33"/>
      <c r="V355" s="33"/>
      <c r="W355" s="33"/>
      <c r="X355" s="33"/>
      <c r="Y355" s="32"/>
      <c r="Z355" s="18"/>
      <c r="AA355" s="18"/>
      <c r="AB355" s="18"/>
      <c r="AC355" s="18"/>
      <c r="AD355" s="30"/>
    </row>
    <row r="356" spans="4:30" ht="12.75" customHeight="1" x14ac:dyDescent="0.25">
      <c r="D356" s="100"/>
      <c r="E356" s="30"/>
      <c r="F356" s="30"/>
      <c r="G356" s="30"/>
      <c r="H356" s="18"/>
      <c r="I356" s="30"/>
      <c r="J356" s="31"/>
      <c r="K356" s="32"/>
      <c r="L356" s="33"/>
      <c r="M356" s="33"/>
      <c r="N356" s="33"/>
      <c r="O356" s="33"/>
      <c r="P356" s="33"/>
      <c r="Q356" s="33"/>
      <c r="R356" s="33"/>
      <c r="S356" s="33"/>
      <c r="T356" s="33"/>
      <c r="U356" s="33"/>
      <c r="V356" s="33"/>
      <c r="W356" s="33"/>
      <c r="X356" s="33"/>
      <c r="Y356" s="32"/>
      <c r="Z356" s="18"/>
      <c r="AA356" s="18"/>
      <c r="AB356" s="18"/>
      <c r="AC356" s="18"/>
      <c r="AD356" s="30"/>
    </row>
    <row r="357" spans="4:30" ht="12.75" customHeight="1" x14ac:dyDescent="0.25">
      <c r="D357" s="100"/>
      <c r="E357" s="30"/>
      <c r="F357" s="30"/>
      <c r="G357" s="30"/>
      <c r="H357" s="30"/>
      <c r="I357" s="30"/>
      <c r="J357" s="31"/>
      <c r="K357" s="32"/>
      <c r="L357" s="33"/>
      <c r="M357" s="33"/>
      <c r="N357" s="33"/>
      <c r="O357" s="33"/>
      <c r="P357" s="33"/>
      <c r="Q357" s="33"/>
      <c r="R357" s="33"/>
      <c r="S357" s="33"/>
      <c r="T357" s="33"/>
      <c r="U357" s="33"/>
      <c r="V357" s="33"/>
      <c r="W357" s="33"/>
      <c r="X357" s="33"/>
      <c r="Y357" s="32"/>
      <c r="Z357" s="18"/>
      <c r="AA357" s="18"/>
      <c r="AB357" s="18"/>
      <c r="AC357" s="18"/>
      <c r="AD357" s="30"/>
    </row>
    <row r="358" spans="4:30" ht="12.75" customHeight="1" x14ac:dyDescent="0.25">
      <c r="D358" s="100"/>
      <c r="E358" s="30"/>
      <c r="F358" s="30"/>
      <c r="G358" s="30"/>
      <c r="H358" s="30"/>
      <c r="I358" s="30"/>
      <c r="J358" s="31"/>
      <c r="K358" s="32"/>
      <c r="L358" s="33"/>
      <c r="M358" s="33"/>
      <c r="N358" s="33"/>
      <c r="O358" s="33"/>
      <c r="P358" s="33"/>
      <c r="Q358" s="33"/>
      <c r="R358" s="33"/>
      <c r="S358" s="33"/>
      <c r="T358" s="33"/>
      <c r="U358" s="33"/>
      <c r="V358" s="33"/>
      <c r="W358" s="33"/>
      <c r="X358" s="33"/>
      <c r="Y358" s="32"/>
      <c r="Z358" s="18"/>
      <c r="AA358" s="18"/>
      <c r="AB358" s="18"/>
      <c r="AC358" s="18"/>
      <c r="AD358" s="30"/>
    </row>
    <row r="359" spans="4:30" ht="12.75" customHeight="1" x14ac:dyDescent="0.25">
      <c r="D359" s="100"/>
      <c r="E359" s="30"/>
      <c r="F359" s="30"/>
      <c r="G359" s="30"/>
      <c r="H359" s="18"/>
      <c r="I359" s="30"/>
      <c r="J359" s="31"/>
      <c r="K359" s="32"/>
      <c r="L359" s="33"/>
      <c r="M359" s="33"/>
      <c r="N359" s="33"/>
      <c r="O359" s="33"/>
      <c r="P359" s="33"/>
      <c r="Q359" s="33"/>
      <c r="R359" s="33"/>
      <c r="S359" s="33"/>
      <c r="T359" s="33"/>
      <c r="U359" s="33"/>
      <c r="V359" s="33"/>
      <c r="W359" s="33"/>
      <c r="X359" s="33"/>
      <c r="Y359" s="32"/>
      <c r="Z359" s="18"/>
      <c r="AA359" s="18"/>
      <c r="AB359" s="18"/>
      <c r="AC359" s="18"/>
      <c r="AD359" s="30"/>
    </row>
    <row r="360" spans="4:30" ht="12.75" customHeight="1" x14ac:dyDescent="0.25">
      <c r="D360" s="100"/>
      <c r="E360" s="30"/>
      <c r="F360" s="30"/>
      <c r="G360" s="18"/>
      <c r="H360" s="30"/>
      <c r="I360" s="30"/>
      <c r="J360" s="31"/>
      <c r="K360" s="32"/>
      <c r="L360" s="33"/>
      <c r="M360" s="33"/>
      <c r="N360" s="33"/>
      <c r="O360" s="33"/>
      <c r="P360" s="33"/>
      <c r="Q360" s="33"/>
      <c r="R360" s="33"/>
      <c r="S360" s="33"/>
      <c r="T360" s="33"/>
      <c r="U360" s="33"/>
      <c r="V360" s="33"/>
      <c r="W360" s="33"/>
      <c r="X360" s="33"/>
      <c r="Y360" s="32"/>
      <c r="Z360" s="18"/>
      <c r="AA360" s="18"/>
      <c r="AB360" s="18"/>
      <c r="AC360" s="18"/>
      <c r="AD360" s="30"/>
    </row>
    <row r="361" spans="4:30" ht="12.75" customHeight="1" x14ac:dyDescent="0.25">
      <c r="D361" s="100"/>
      <c r="E361" s="30"/>
      <c r="F361" s="30"/>
      <c r="G361" s="30"/>
      <c r="H361" s="30"/>
      <c r="I361" s="30"/>
      <c r="J361" s="31"/>
      <c r="K361" s="32"/>
      <c r="L361" s="33"/>
      <c r="M361" s="33"/>
      <c r="N361" s="33"/>
      <c r="O361" s="33"/>
      <c r="P361" s="33"/>
      <c r="Q361" s="33"/>
      <c r="R361" s="33"/>
      <c r="S361" s="33"/>
      <c r="T361" s="33"/>
      <c r="U361" s="33"/>
      <c r="V361" s="33"/>
      <c r="W361" s="33"/>
      <c r="X361" s="33"/>
      <c r="Y361" s="32"/>
      <c r="Z361" s="18"/>
      <c r="AA361" s="18"/>
      <c r="AB361" s="18"/>
      <c r="AC361" s="18"/>
      <c r="AD361" s="30"/>
    </row>
    <row r="362" spans="4:30" ht="12.75" customHeight="1" x14ac:dyDescent="0.25">
      <c r="D362" s="100"/>
      <c r="E362" s="30"/>
      <c r="F362" s="30"/>
      <c r="G362" s="30"/>
      <c r="H362" s="18"/>
      <c r="I362" s="30"/>
      <c r="J362" s="31"/>
      <c r="K362" s="32"/>
      <c r="L362" s="33"/>
      <c r="M362" s="33"/>
      <c r="N362" s="33"/>
      <c r="O362" s="33"/>
      <c r="P362" s="33"/>
      <c r="Q362" s="33"/>
      <c r="R362" s="33"/>
      <c r="S362" s="33"/>
      <c r="T362" s="33"/>
      <c r="U362" s="33"/>
      <c r="V362" s="33"/>
      <c r="W362" s="33"/>
      <c r="X362" s="33"/>
      <c r="Y362" s="32"/>
      <c r="Z362" s="18"/>
      <c r="AA362" s="18"/>
      <c r="AB362" s="18"/>
      <c r="AC362" s="18"/>
      <c r="AD362" s="30"/>
    </row>
    <row r="363" spans="4:30" ht="12.75" customHeight="1" x14ac:dyDescent="0.25">
      <c r="D363" s="100"/>
      <c r="E363" s="30"/>
      <c r="F363" s="30"/>
      <c r="G363" s="30"/>
      <c r="H363" s="18"/>
      <c r="I363" s="30"/>
      <c r="J363" s="31"/>
      <c r="K363" s="32"/>
      <c r="L363" s="33"/>
      <c r="M363" s="33"/>
      <c r="N363" s="33"/>
      <c r="O363" s="33"/>
      <c r="P363" s="33"/>
      <c r="Q363" s="33"/>
      <c r="R363" s="33"/>
      <c r="S363" s="33"/>
      <c r="T363" s="33"/>
      <c r="U363" s="33"/>
      <c r="V363" s="33"/>
      <c r="W363" s="33"/>
      <c r="X363" s="33"/>
      <c r="Y363" s="32"/>
      <c r="Z363" s="18"/>
      <c r="AA363" s="18"/>
      <c r="AB363" s="18"/>
      <c r="AC363" s="18"/>
      <c r="AD363" s="30"/>
    </row>
    <row r="364" spans="4:30" ht="12.75" customHeight="1" x14ac:dyDescent="0.25">
      <c r="D364" s="100"/>
      <c r="E364" s="30"/>
      <c r="F364" s="30"/>
      <c r="G364" s="30"/>
      <c r="H364" s="30"/>
      <c r="I364" s="30"/>
      <c r="J364" s="31"/>
      <c r="K364" s="32"/>
      <c r="L364" s="33"/>
      <c r="M364" s="33"/>
      <c r="N364" s="33"/>
      <c r="O364" s="33"/>
      <c r="P364" s="33"/>
      <c r="Q364" s="33"/>
      <c r="R364" s="33"/>
      <c r="S364" s="33"/>
      <c r="T364" s="33"/>
      <c r="U364" s="33"/>
      <c r="V364" s="33"/>
      <c r="W364" s="33"/>
      <c r="X364" s="33"/>
      <c r="Y364" s="32"/>
      <c r="Z364" s="18"/>
      <c r="AA364" s="18"/>
      <c r="AB364" s="18"/>
      <c r="AC364" s="18"/>
      <c r="AD364" s="30"/>
    </row>
    <row r="365" spans="4:30" ht="12.75" customHeight="1" x14ac:dyDescent="0.25">
      <c r="D365" s="100"/>
      <c r="E365" s="30"/>
      <c r="F365" s="30"/>
      <c r="G365" s="30"/>
      <c r="H365" s="30"/>
      <c r="I365" s="30"/>
      <c r="J365" s="31"/>
      <c r="K365" s="32"/>
      <c r="L365" s="33"/>
      <c r="M365" s="33"/>
      <c r="N365" s="33"/>
      <c r="O365" s="33"/>
      <c r="P365" s="33"/>
      <c r="Q365" s="33"/>
      <c r="R365" s="33"/>
      <c r="S365" s="33"/>
      <c r="T365" s="33"/>
      <c r="U365" s="33"/>
      <c r="V365" s="33"/>
      <c r="W365" s="33"/>
      <c r="X365" s="33"/>
      <c r="Y365" s="32"/>
      <c r="Z365" s="18"/>
      <c r="AA365" s="18"/>
      <c r="AB365" s="18"/>
      <c r="AC365" s="18"/>
      <c r="AD365" s="30"/>
    </row>
    <row r="366" spans="4:30" ht="12.75" customHeight="1" x14ac:dyDescent="0.25">
      <c r="D366" s="100"/>
      <c r="E366" s="30"/>
      <c r="F366" s="30"/>
      <c r="G366" s="30"/>
      <c r="H366" s="30"/>
      <c r="I366" s="30"/>
      <c r="J366" s="31"/>
      <c r="K366" s="32"/>
      <c r="L366" s="33"/>
      <c r="M366" s="33"/>
      <c r="N366" s="33"/>
      <c r="O366" s="33"/>
      <c r="P366" s="33"/>
      <c r="Q366" s="33"/>
      <c r="R366" s="33"/>
      <c r="S366" s="33"/>
      <c r="T366" s="33"/>
      <c r="U366" s="33"/>
      <c r="V366" s="33"/>
      <c r="W366" s="33"/>
      <c r="X366" s="33"/>
      <c r="Y366" s="32"/>
      <c r="Z366" s="18"/>
      <c r="AA366" s="18"/>
      <c r="AB366" s="18"/>
      <c r="AC366" s="18"/>
      <c r="AD366" s="30"/>
    </row>
    <row r="367" spans="4:30" ht="12.75" customHeight="1" x14ac:dyDescent="0.25">
      <c r="D367" s="100"/>
      <c r="E367" s="30"/>
      <c r="F367" s="30"/>
      <c r="G367" s="30"/>
      <c r="H367" s="30"/>
      <c r="I367" s="30"/>
      <c r="J367" s="31"/>
      <c r="K367" s="32"/>
      <c r="L367" s="33"/>
      <c r="M367" s="33"/>
      <c r="N367" s="33"/>
      <c r="O367" s="33"/>
      <c r="P367" s="33"/>
      <c r="Q367" s="33"/>
      <c r="R367" s="33"/>
      <c r="S367" s="33"/>
      <c r="T367" s="33"/>
      <c r="U367" s="33"/>
      <c r="V367" s="33"/>
      <c r="W367" s="33"/>
      <c r="X367" s="33"/>
      <c r="Y367" s="32"/>
      <c r="Z367" s="18"/>
      <c r="AA367" s="18"/>
      <c r="AB367" s="18"/>
      <c r="AC367" s="18"/>
      <c r="AD367" s="30"/>
    </row>
    <row r="368" spans="4:30" ht="12.75" customHeight="1" x14ac:dyDescent="0.25">
      <c r="D368" s="100"/>
      <c r="E368" s="30"/>
      <c r="F368" s="30"/>
      <c r="G368" s="30"/>
      <c r="H368" s="30"/>
      <c r="I368" s="30"/>
      <c r="J368" s="31"/>
      <c r="K368" s="32"/>
      <c r="L368" s="33"/>
      <c r="M368" s="33"/>
      <c r="N368" s="33"/>
      <c r="O368" s="33"/>
      <c r="P368" s="33"/>
      <c r="Q368" s="33"/>
      <c r="R368" s="33"/>
      <c r="S368" s="33"/>
      <c r="T368" s="33"/>
      <c r="U368" s="33"/>
      <c r="V368" s="33"/>
      <c r="W368" s="33"/>
      <c r="X368" s="33"/>
      <c r="Y368" s="32"/>
      <c r="Z368" s="18"/>
      <c r="AA368" s="18"/>
      <c r="AB368" s="18"/>
      <c r="AC368" s="18"/>
      <c r="AD368" s="30"/>
    </row>
    <row r="369" spans="4:30" ht="12.75" customHeight="1" x14ac:dyDescent="0.25">
      <c r="D369" s="100"/>
      <c r="E369" s="30"/>
      <c r="F369" s="30"/>
      <c r="G369" s="30"/>
      <c r="H369" s="30"/>
      <c r="I369" s="30"/>
      <c r="J369" s="31"/>
      <c r="K369" s="32"/>
      <c r="L369" s="33"/>
      <c r="M369" s="33"/>
      <c r="N369" s="33"/>
      <c r="O369" s="33"/>
      <c r="P369" s="33"/>
      <c r="Q369" s="33"/>
      <c r="R369" s="33"/>
      <c r="S369" s="33"/>
      <c r="T369" s="33"/>
      <c r="U369" s="33"/>
      <c r="V369" s="33"/>
      <c r="W369" s="33"/>
      <c r="X369" s="33"/>
      <c r="Y369" s="32"/>
      <c r="Z369" s="18"/>
      <c r="AA369" s="18"/>
      <c r="AB369" s="18"/>
      <c r="AC369" s="18"/>
      <c r="AD369" s="30"/>
    </row>
    <row r="370" spans="4:30" ht="12.75" customHeight="1" x14ac:dyDescent="0.25">
      <c r="D370" s="100"/>
      <c r="E370" s="30"/>
      <c r="F370" s="30"/>
      <c r="G370" s="30"/>
      <c r="H370" s="30"/>
      <c r="I370" s="30"/>
      <c r="J370" s="31"/>
      <c r="K370" s="32"/>
      <c r="L370" s="33"/>
      <c r="M370" s="33"/>
      <c r="N370" s="33"/>
      <c r="O370" s="33"/>
      <c r="P370" s="33"/>
      <c r="Q370" s="33"/>
      <c r="R370" s="33"/>
      <c r="S370" s="33"/>
      <c r="T370" s="33"/>
      <c r="U370" s="33"/>
      <c r="V370" s="33"/>
      <c r="W370" s="33"/>
      <c r="X370" s="33"/>
      <c r="Y370" s="32"/>
      <c r="Z370" s="18"/>
      <c r="AA370" s="18"/>
      <c r="AB370" s="18"/>
      <c r="AC370" s="18"/>
      <c r="AD370" s="30"/>
    </row>
    <row r="371" spans="4:30" ht="12.75" customHeight="1" x14ac:dyDescent="0.25">
      <c r="D371" s="100"/>
      <c r="E371" s="30"/>
      <c r="F371" s="30"/>
      <c r="G371" s="30"/>
      <c r="H371" s="30"/>
      <c r="I371" s="30"/>
      <c r="J371" s="31"/>
      <c r="K371" s="32"/>
      <c r="L371" s="33"/>
      <c r="M371" s="33"/>
      <c r="N371" s="33"/>
      <c r="O371" s="33"/>
      <c r="P371" s="33"/>
      <c r="Q371" s="33"/>
      <c r="R371" s="33"/>
      <c r="S371" s="33"/>
      <c r="T371" s="33"/>
      <c r="U371" s="33"/>
      <c r="V371" s="33"/>
      <c r="W371" s="33"/>
      <c r="X371" s="33"/>
      <c r="Y371" s="32"/>
      <c r="Z371" s="18"/>
      <c r="AA371" s="18"/>
      <c r="AB371" s="18"/>
      <c r="AC371" s="18"/>
      <c r="AD371" s="30"/>
    </row>
    <row r="372" spans="4:30" ht="12.75" customHeight="1" x14ac:dyDescent="0.25">
      <c r="D372" s="100"/>
      <c r="E372" s="30"/>
      <c r="F372" s="30"/>
      <c r="G372" s="30"/>
      <c r="H372" s="30"/>
      <c r="I372" s="30"/>
      <c r="J372" s="31"/>
      <c r="K372" s="32"/>
      <c r="L372" s="33"/>
      <c r="M372" s="33"/>
      <c r="N372" s="33"/>
      <c r="O372" s="33"/>
      <c r="P372" s="33"/>
      <c r="Q372" s="33"/>
      <c r="R372" s="33"/>
      <c r="S372" s="33"/>
      <c r="T372" s="33"/>
      <c r="U372" s="33"/>
      <c r="V372" s="33"/>
      <c r="W372" s="33"/>
      <c r="X372" s="33"/>
      <c r="Y372" s="32"/>
      <c r="Z372" s="18"/>
      <c r="AA372" s="18"/>
      <c r="AB372" s="18"/>
      <c r="AC372" s="18"/>
      <c r="AD372" s="30"/>
    </row>
    <row r="373" spans="4:30" ht="12.75" customHeight="1" x14ac:dyDescent="0.25">
      <c r="D373" s="100"/>
      <c r="E373" s="30"/>
      <c r="F373" s="30"/>
      <c r="G373" s="30"/>
      <c r="H373" s="30"/>
      <c r="I373" s="30"/>
      <c r="J373" s="31"/>
      <c r="K373" s="32"/>
      <c r="L373" s="33"/>
      <c r="M373" s="33"/>
      <c r="N373" s="33"/>
      <c r="O373" s="33"/>
      <c r="P373" s="33"/>
      <c r="Q373" s="33"/>
      <c r="R373" s="33"/>
      <c r="S373" s="33"/>
      <c r="T373" s="33"/>
      <c r="U373" s="33"/>
      <c r="V373" s="33"/>
      <c r="W373" s="33"/>
      <c r="X373" s="33"/>
      <c r="Y373" s="32"/>
      <c r="Z373" s="18"/>
      <c r="AA373" s="18"/>
      <c r="AB373" s="18"/>
      <c r="AC373" s="18"/>
      <c r="AD373" s="30"/>
    </row>
    <row r="374" spans="4:30" ht="12.75" customHeight="1" x14ac:dyDescent="0.25">
      <c r="D374" s="100"/>
      <c r="E374" s="30"/>
      <c r="F374" s="30"/>
      <c r="G374" s="30"/>
      <c r="H374" s="30"/>
      <c r="I374" s="30"/>
      <c r="J374" s="31"/>
      <c r="K374" s="32"/>
      <c r="L374" s="33"/>
      <c r="M374" s="33"/>
      <c r="N374" s="33"/>
      <c r="O374" s="33"/>
      <c r="P374" s="33"/>
      <c r="Q374" s="33"/>
      <c r="R374" s="33"/>
      <c r="S374" s="33"/>
      <c r="T374" s="33"/>
      <c r="U374" s="33"/>
      <c r="V374" s="33"/>
      <c r="W374" s="33"/>
      <c r="X374" s="33"/>
      <c r="Y374" s="32"/>
      <c r="Z374" s="18"/>
      <c r="AA374" s="18"/>
      <c r="AB374" s="18"/>
      <c r="AC374" s="18"/>
      <c r="AD374" s="30"/>
    </row>
    <row r="375" spans="4:30" ht="12.75" customHeight="1" x14ac:dyDescent="0.25">
      <c r="D375" s="100"/>
      <c r="E375" s="30"/>
      <c r="F375" s="30"/>
      <c r="G375" s="30"/>
      <c r="H375" s="30"/>
      <c r="I375" s="30"/>
      <c r="J375" s="31"/>
      <c r="K375" s="32"/>
      <c r="L375" s="33"/>
      <c r="M375" s="33"/>
      <c r="N375" s="33"/>
      <c r="O375" s="33"/>
      <c r="P375" s="33"/>
      <c r="Q375" s="33"/>
      <c r="R375" s="33"/>
      <c r="S375" s="33"/>
      <c r="T375" s="33"/>
      <c r="U375" s="33"/>
      <c r="V375" s="33"/>
      <c r="W375" s="33"/>
      <c r="X375" s="33"/>
      <c r="Y375" s="32"/>
      <c r="Z375" s="18"/>
      <c r="AA375" s="18"/>
      <c r="AB375" s="18"/>
      <c r="AC375" s="18"/>
      <c r="AD375" s="30"/>
    </row>
    <row r="376" spans="4:30" ht="12.75" customHeight="1" x14ac:dyDescent="0.25">
      <c r="D376" s="100"/>
      <c r="E376" s="30"/>
      <c r="F376" s="30"/>
      <c r="G376" s="30"/>
      <c r="H376" s="30"/>
      <c r="I376" s="30"/>
      <c r="J376" s="31"/>
      <c r="K376" s="32"/>
      <c r="L376" s="33"/>
      <c r="M376" s="33"/>
      <c r="N376" s="33"/>
      <c r="O376" s="33"/>
      <c r="P376" s="33"/>
      <c r="Q376" s="33"/>
      <c r="R376" s="33"/>
      <c r="S376" s="33"/>
      <c r="T376" s="33"/>
      <c r="U376" s="33"/>
      <c r="V376" s="33"/>
      <c r="W376" s="33"/>
      <c r="X376" s="33"/>
      <c r="Y376" s="32"/>
      <c r="Z376" s="18"/>
      <c r="AA376" s="18"/>
      <c r="AB376" s="18"/>
      <c r="AC376" s="18"/>
      <c r="AD376" s="30"/>
    </row>
    <row r="377" spans="4:30" ht="12.75" customHeight="1" x14ac:dyDescent="0.25">
      <c r="D377" s="100"/>
      <c r="E377" s="30"/>
      <c r="F377" s="30"/>
      <c r="G377" s="30"/>
      <c r="H377" s="30"/>
      <c r="I377" s="30"/>
      <c r="J377" s="31"/>
      <c r="K377" s="32"/>
      <c r="L377" s="33"/>
      <c r="M377" s="33"/>
      <c r="N377" s="33"/>
      <c r="O377" s="33"/>
      <c r="P377" s="33"/>
      <c r="Q377" s="33"/>
      <c r="R377" s="33"/>
      <c r="S377" s="33"/>
      <c r="T377" s="33"/>
      <c r="U377" s="33"/>
      <c r="V377" s="33"/>
      <c r="W377" s="33"/>
      <c r="X377" s="33"/>
      <c r="Y377" s="32"/>
      <c r="Z377" s="18"/>
      <c r="AA377" s="18"/>
      <c r="AB377" s="18"/>
      <c r="AC377" s="18"/>
      <c r="AD377" s="30"/>
    </row>
    <row r="378" spans="4:30" ht="12.75" customHeight="1" x14ac:dyDescent="0.25">
      <c r="D378" s="100"/>
      <c r="E378" s="30"/>
      <c r="F378" s="30"/>
      <c r="G378" s="30"/>
      <c r="H378" s="30"/>
      <c r="I378" s="30"/>
      <c r="J378" s="31"/>
      <c r="K378" s="32"/>
      <c r="L378" s="33"/>
      <c r="M378" s="33"/>
      <c r="N378" s="33"/>
      <c r="O378" s="33"/>
      <c r="P378" s="33"/>
      <c r="Q378" s="33"/>
      <c r="R378" s="33"/>
      <c r="S378" s="33"/>
      <c r="T378" s="33"/>
      <c r="U378" s="33"/>
      <c r="V378" s="33"/>
      <c r="W378" s="33"/>
      <c r="X378" s="33"/>
      <c r="Y378" s="32"/>
      <c r="Z378" s="18"/>
      <c r="AA378" s="18"/>
      <c r="AB378" s="18"/>
      <c r="AC378" s="18"/>
      <c r="AD378" s="30"/>
    </row>
    <row r="379" spans="4:30" ht="12.75" customHeight="1" x14ac:dyDescent="0.25">
      <c r="D379" s="100"/>
      <c r="E379" s="30"/>
      <c r="F379" s="30"/>
      <c r="G379" s="30"/>
      <c r="H379" s="30"/>
      <c r="I379" s="30"/>
      <c r="J379" s="31"/>
      <c r="K379" s="32"/>
      <c r="L379" s="33"/>
      <c r="M379" s="33"/>
      <c r="N379" s="33"/>
      <c r="O379" s="33"/>
      <c r="P379" s="33"/>
      <c r="Q379" s="33"/>
      <c r="R379" s="33"/>
      <c r="S379" s="33"/>
      <c r="T379" s="33"/>
      <c r="U379" s="33"/>
      <c r="V379" s="33"/>
      <c r="W379" s="33"/>
      <c r="X379" s="33"/>
      <c r="Y379" s="32"/>
      <c r="Z379" s="18"/>
      <c r="AA379" s="18"/>
      <c r="AB379" s="18"/>
      <c r="AC379" s="18"/>
      <c r="AD379" s="30"/>
    </row>
    <row r="380" spans="4:30" ht="12.75" customHeight="1" x14ac:dyDescent="0.25">
      <c r="D380" s="100"/>
      <c r="E380" s="30"/>
      <c r="F380" s="30"/>
      <c r="G380" s="30"/>
      <c r="H380" s="30"/>
      <c r="I380" s="30"/>
      <c r="J380" s="31"/>
      <c r="K380" s="32"/>
      <c r="L380" s="33"/>
      <c r="M380" s="33"/>
      <c r="N380" s="33"/>
      <c r="O380" s="33"/>
      <c r="P380" s="33"/>
      <c r="Q380" s="33"/>
      <c r="R380" s="33"/>
      <c r="S380" s="33"/>
      <c r="T380" s="33"/>
      <c r="U380" s="33"/>
      <c r="V380" s="33"/>
      <c r="W380" s="33"/>
      <c r="X380" s="33"/>
      <c r="Y380" s="32"/>
      <c r="Z380" s="18"/>
      <c r="AA380" s="18"/>
      <c r="AB380" s="18"/>
      <c r="AC380" s="18"/>
      <c r="AD380" s="30"/>
    </row>
    <row r="381" spans="4:30" ht="12.75" customHeight="1" x14ac:dyDescent="0.25">
      <c r="D381" s="100"/>
      <c r="E381" s="30"/>
      <c r="F381" s="30"/>
      <c r="G381" s="18"/>
      <c r="H381" s="18"/>
      <c r="I381" s="30"/>
      <c r="J381" s="31"/>
      <c r="K381" s="32"/>
      <c r="L381" s="33"/>
      <c r="M381" s="33"/>
      <c r="N381" s="33"/>
      <c r="O381" s="33"/>
      <c r="P381" s="33"/>
      <c r="Q381" s="33"/>
      <c r="R381" s="33"/>
      <c r="S381" s="33"/>
      <c r="T381" s="33"/>
      <c r="U381" s="33"/>
      <c r="V381" s="33"/>
      <c r="W381" s="33"/>
      <c r="X381" s="33"/>
      <c r="Y381" s="32"/>
      <c r="Z381" s="18"/>
      <c r="AA381" s="18"/>
      <c r="AB381" s="18"/>
      <c r="AC381" s="18"/>
      <c r="AD381" s="30"/>
    </row>
    <row r="382" spans="4:30" ht="12.75" customHeight="1" x14ac:dyDescent="0.25">
      <c r="D382" s="100"/>
      <c r="E382" s="30"/>
      <c r="F382" s="30"/>
      <c r="G382" s="30"/>
      <c r="H382" s="30"/>
      <c r="I382" s="30"/>
      <c r="J382" s="31"/>
      <c r="K382" s="32"/>
      <c r="L382" s="33"/>
      <c r="M382" s="33"/>
      <c r="N382" s="33"/>
      <c r="O382" s="33"/>
      <c r="P382" s="33"/>
      <c r="Q382" s="33"/>
      <c r="R382" s="33"/>
      <c r="S382" s="33"/>
      <c r="T382" s="33"/>
      <c r="U382" s="33"/>
      <c r="V382" s="33"/>
      <c r="W382" s="33"/>
      <c r="X382" s="33"/>
      <c r="Y382" s="32"/>
      <c r="Z382" s="18"/>
      <c r="AA382" s="18"/>
      <c r="AB382" s="18"/>
      <c r="AC382" s="18"/>
      <c r="AD382" s="30"/>
    </row>
    <row r="383" spans="4:30" ht="12.75" customHeight="1" x14ac:dyDescent="0.25">
      <c r="D383" s="100"/>
      <c r="E383" s="30"/>
      <c r="F383" s="30"/>
      <c r="G383" s="30"/>
      <c r="H383" s="30"/>
      <c r="I383" s="30"/>
      <c r="J383" s="30"/>
      <c r="K383" s="30"/>
      <c r="L383" s="33"/>
      <c r="M383" s="33"/>
      <c r="N383" s="33"/>
      <c r="O383" s="33"/>
      <c r="P383" s="33"/>
      <c r="Q383" s="33"/>
      <c r="R383" s="33"/>
      <c r="S383" s="33"/>
      <c r="T383" s="33"/>
      <c r="U383" s="33"/>
      <c r="V383" s="33"/>
      <c r="W383" s="33"/>
      <c r="X383" s="33"/>
      <c r="Y383" s="32"/>
      <c r="Z383" s="18"/>
      <c r="AA383" s="18"/>
      <c r="AB383" s="18"/>
      <c r="AC383" s="18"/>
      <c r="AD383" s="18"/>
    </row>
  </sheetData>
  <autoFilter ref="A1:AE73"/>
  <pageMargins left="0" right="0" top="0" bottom="0" header="0" footer="0"/>
  <pageSetup fitToWidth="0" fitToHeight="0" orientation="landscape" horizontalDpi="0" verticalDpi="0" copies="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2" sqref="B12"/>
    </sheetView>
  </sheetViews>
  <sheetFormatPr defaultRowHeight="15" x14ac:dyDescent="0.25"/>
  <cols>
    <col min="1" max="1" width="66.5703125" bestFit="1" customWidth="1"/>
    <col min="2" max="2" width="57.140625" customWidth="1"/>
  </cols>
  <sheetData>
    <row r="1" spans="1:1" x14ac:dyDescent="0.25">
      <c r="A1" s="12" t="s">
        <v>319</v>
      </c>
    </row>
    <row r="2" spans="1:1" x14ac:dyDescent="0.25">
      <c r="A2" s="40" t="s">
        <v>230</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workbookViewId="0">
      <pane ySplit="1" topLeftCell="A2" activePane="bottomLeft" state="frozen"/>
      <selection pane="bottomLeft" activeCell="F20" sqref="F20"/>
    </sheetView>
  </sheetViews>
  <sheetFormatPr defaultRowHeight="15" x14ac:dyDescent="0.25"/>
  <cols>
    <col min="1" max="1" width="75.7109375" style="2" bestFit="1" customWidth="1"/>
    <col min="2" max="2" width="25.140625" style="2" customWidth="1"/>
    <col min="3" max="3" width="36.85546875" style="2" bestFit="1" customWidth="1"/>
    <col min="4" max="9" width="9.140625" style="2"/>
    <col min="10" max="10" width="25.140625" style="2" customWidth="1"/>
    <col min="11" max="16384" width="9.140625" style="2"/>
  </cols>
  <sheetData>
    <row r="1" spans="1:10" x14ac:dyDescent="0.25">
      <c r="A1" s="1" t="s">
        <v>0</v>
      </c>
      <c r="B1" s="1" t="s">
        <v>1</v>
      </c>
      <c r="C1" s="1" t="s">
        <v>2</v>
      </c>
      <c r="J1" s="1" t="s">
        <v>315</v>
      </c>
    </row>
    <row r="2" spans="1:10" x14ac:dyDescent="0.25">
      <c r="A2" s="3" t="s">
        <v>3</v>
      </c>
      <c r="B2" s="4" t="s">
        <v>4</v>
      </c>
      <c r="C2" s="2" t="s">
        <v>5</v>
      </c>
      <c r="J2" s="2" t="s">
        <v>6</v>
      </c>
    </row>
    <row r="3" spans="1:10" x14ac:dyDescent="0.25">
      <c r="A3" s="3" t="s">
        <v>7</v>
      </c>
      <c r="B3" s="4" t="s">
        <v>4</v>
      </c>
      <c r="C3" s="4" t="s">
        <v>8</v>
      </c>
      <c r="J3" s="2" t="s">
        <v>9</v>
      </c>
    </row>
    <row r="4" spans="1:10" x14ac:dyDescent="0.25">
      <c r="A4" s="3" t="s">
        <v>10</v>
      </c>
      <c r="B4" s="4" t="s">
        <v>4</v>
      </c>
      <c r="C4" s="2" t="s">
        <v>5</v>
      </c>
      <c r="J4" s="2" t="s">
        <v>11</v>
      </c>
    </row>
    <row r="5" spans="1:10" x14ac:dyDescent="0.25">
      <c r="A5" s="3" t="s">
        <v>12</v>
      </c>
      <c r="B5" s="2" t="s">
        <v>6</v>
      </c>
      <c r="C5" s="4" t="s">
        <v>13</v>
      </c>
      <c r="J5" s="2" t="s">
        <v>14</v>
      </c>
    </row>
    <row r="6" spans="1:10" x14ac:dyDescent="0.25">
      <c r="A6" s="3" t="s">
        <v>15</v>
      </c>
      <c r="B6" s="2" t="s">
        <v>6</v>
      </c>
      <c r="C6" s="4" t="s">
        <v>13</v>
      </c>
      <c r="J6" s="2" t="s">
        <v>16</v>
      </c>
    </row>
    <row r="7" spans="1:10" x14ac:dyDescent="0.25">
      <c r="A7" s="5" t="s">
        <v>17</v>
      </c>
      <c r="B7" s="2" t="s">
        <v>6</v>
      </c>
      <c r="C7" s="4" t="s">
        <v>18</v>
      </c>
      <c r="J7" s="2" t="s">
        <v>19</v>
      </c>
    </row>
    <row r="8" spans="1:10" x14ac:dyDescent="0.25">
      <c r="A8" s="5" t="s">
        <v>20</v>
      </c>
      <c r="B8" s="2" t="s">
        <v>6</v>
      </c>
      <c r="C8" s="4" t="s">
        <v>18</v>
      </c>
      <c r="J8" s="2" t="s">
        <v>21</v>
      </c>
    </row>
    <row r="9" spans="1:10" x14ac:dyDescent="0.25">
      <c r="A9" s="5" t="s">
        <v>22</v>
      </c>
      <c r="B9" s="2" t="s">
        <v>6</v>
      </c>
      <c r="C9" s="4" t="s">
        <v>13</v>
      </c>
      <c r="J9"/>
    </row>
    <row r="10" spans="1:10" x14ac:dyDescent="0.25">
      <c r="A10" s="5" t="s">
        <v>23</v>
      </c>
      <c r="B10" s="2" t="s">
        <v>19</v>
      </c>
      <c r="C10" s="4" t="s">
        <v>24</v>
      </c>
      <c r="J10"/>
    </row>
    <row r="11" spans="1:10" x14ac:dyDescent="0.25">
      <c r="A11" s="3" t="s">
        <v>25</v>
      </c>
      <c r="B11" s="2" t="s">
        <v>19</v>
      </c>
      <c r="C11" s="2" t="s">
        <v>26</v>
      </c>
      <c r="J11"/>
    </row>
    <row r="12" spans="1:10" x14ac:dyDescent="0.25">
      <c r="A12" s="5" t="s">
        <v>27</v>
      </c>
      <c r="B12" s="2" t="s">
        <v>19</v>
      </c>
      <c r="C12" s="4" t="s">
        <v>28</v>
      </c>
      <c r="J12"/>
    </row>
    <row r="13" spans="1:10" x14ac:dyDescent="0.25">
      <c r="A13" s="5" t="s">
        <v>29</v>
      </c>
      <c r="B13" s="2" t="s">
        <v>19</v>
      </c>
      <c r="C13" s="4" t="s">
        <v>30</v>
      </c>
      <c r="J13"/>
    </row>
    <row r="14" spans="1:10" x14ac:dyDescent="0.25">
      <c r="A14" s="3" t="s">
        <v>31</v>
      </c>
      <c r="B14" s="2" t="s">
        <v>19</v>
      </c>
      <c r="C14" s="4" t="s">
        <v>30</v>
      </c>
      <c r="J14"/>
    </row>
    <row r="15" spans="1:10" x14ac:dyDescent="0.25">
      <c r="A15" s="3" t="s">
        <v>32</v>
      </c>
      <c r="B15" s="2" t="s">
        <v>19</v>
      </c>
      <c r="C15" s="4" t="s">
        <v>30</v>
      </c>
      <c r="J15"/>
    </row>
    <row r="16" spans="1:10" x14ac:dyDescent="0.25">
      <c r="A16" s="3" t="s">
        <v>33</v>
      </c>
      <c r="B16" s="2" t="s">
        <v>19</v>
      </c>
      <c r="C16" s="4" t="s">
        <v>28</v>
      </c>
      <c r="J16"/>
    </row>
    <row r="17" spans="1:10" x14ac:dyDescent="0.25">
      <c r="A17" s="3" t="s">
        <v>34</v>
      </c>
      <c r="B17" s="2" t="s">
        <v>19</v>
      </c>
      <c r="C17" s="4" t="s">
        <v>28</v>
      </c>
      <c r="J17"/>
    </row>
    <row r="18" spans="1:10" x14ac:dyDescent="0.25">
      <c r="A18" s="5" t="s">
        <v>35</v>
      </c>
      <c r="B18" s="2" t="s">
        <v>21</v>
      </c>
      <c r="C18" s="4" t="s">
        <v>36</v>
      </c>
      <c r="J18"/>
    </row>
    <row r="19" spans="1:10" x14ac:dyDescent="0.25">
      <c r="A19" s="5" t="s">
        <v>37</v>
      </c>
      <c r="B19" s="2" t="s">
        <v>21</v>
      </c>
      <c r="C19" s="2" t="s">
        <v>38</v>
      </c>
      <c r="J19"/>
    </row>
    <row r="20" spans="1:10" x14ac:dyDescent="0.25">
      <c r="A20" s="5" t="s">
        <v>39</v>
      </c>
      <c r="B20" s="2" t="s">
        <v>21</v>
      </c>
      <c r="C20" s="4" t="s">
        <v>40</v>
      </c>
      <c r="J20"/>
    </row>
    <row r="21" spans="1:10" x14ac:dyDescent="0.25">
      <c r="A21" s="5" t="s">
        <v>41</v>
      </c>
      <c r="B21" s="2" t="s">
        <v>21</v>
      </c>
      <c r="C21" s="4" t="s">
        <v>42</v>
      </c>
      <c r="J21"/>
    </row>
    <row r="22" spans="1:10" x14ac:dyDescent="0.25">
      <c r="A22" s="3" t="s">
        <v>43</v>
      </c>
      <c r="B22" s="2" t="s">
        <v>9</v>
      </c>
      <c r="C22" s="2" t="s">
        <v>44</v>
      </c>
      <c r="J22"/>
    </row>
    <row r="23" spans="1:10" x14ac:dyDescent="0.25">
      <c r="A23" s="5" t="s">
        <v>45</v>
      </c>
      <c r="B23" s="2" t="s">
        <v>9</v>
      </c>
      <c r="C23" s="2" t="s">
        <v>44</v>
      </c>
      <c r="J23"/>
    </row>
    <row r="24" spans="1:10" x14ac:dyDescent="0.25">
      <c r="A24" s="3" t="s">
        <v>46</v>
      </c>
      <c r="B24" s="2" t="s">
        <v>6</v>
      </c>
      <c r="C24" s="4" t="s">
        <v>47</v>
      </c>
      <c r="J24"/>
    </row>
    <row r="25" spans="1:10" x14ac:dyDescent="0.25">
      <c r="A25" s="3" t="s">
        <v>48</v>
      </c>
      <c r="B25" s="2" t="s">
        <v>6</v>
      </c>
      <c r="C25" s="4" t="s">
        <v>47</v>
      </c>
      <c r="J25"/>
    </row>
    <row r="26" spans="1:10" x14ac:dyDescent="0.25">
      <c r="A26" s="2" t="s">
        <v>49</v>
      </c>
      <c r="B26" s="2" t="s">
        <v>21</v>
      </c>
      <c r="C26" s="2" t="s">
        <v>50</v>
      </c>
      <c r="J26"/>
    </row>
    <row r="27" spans="1:10" x14ac:dyDescent="0.25">
      <c r="A27" s="5" t="s">
        <v>51</v>
      </c>
      <c r="B27" s="2" t="s">
        <v>14</v>
      </c>
      <c r="C27" s="4" t="s">
        <v>52</v>
      </c>
      <c r="J27"/>
    </row>
    <row r="28" spans="1:10" x14ac:dyDescent="0.25">
      <c r="A28" s="5" t="s">
        <v>53</v>
      </c>
      <c r="B28" s="2" t="s">
        <v>14</v>
      </c>
      <c r="C28" s="4" t="s">
        <v>52</v>
      </c>
      <c r="J28"/>
    </row>
    <row r="29" spans="1:10" x14ac:dyDescent="0.25">
      <c r="A29" s="3" t="s">
        <v>54</v>
      </c>
      <c r="B29" s="2" t="s">
        <v>14</v>
      </c>
      <c r="C29" s="4" t="s">
        <v>55</v>
      </c>
      <c r="J29"/>
    </row>
    <row r="30" spans="1:10" x14ac:dyDescent="0.25">
      <c r="A30" s="3" t="s">
        <v>56</v>
      </c>
      <c r="B30" s="2" t="s">
        <v>14</v>
      </c>
      <c r="C30" s="4" t="s">
        <v>55</v>
      </c>
      <c r="J30"/>
    </row>
    <row r="31" spans="1:10" x14ac:dyDescent="0.25">
      <c r="A31" s="6" t="s">
        <v>57</v>
      </c>
      <c r="B31" s="2" t="s">
        <v>9</v>
      </c>
      <c r="C31" s="4" t="s">
        <v>58</v>
      </c>
      <c r="J31"/>
    </row>
    <row r="32" spans="1:10" x14ac:dyDescent="0.25">
      <c r="A32" s="5" t="s">
        <v>59</v>
      </c>
      <c r="B32" s="2" t="s">
        <v>11</v>
      </c>
      <c r="C32" s="4" t="s">
        <v>60</v>
      </c>
      <c r="J32"/>
    </row>
    <row r="33" spans="1:10" x14ac:dyDescent="0.25">
      <c r="A33" s="3" t="s">
        <v>61</v>
      </c>
      <c r="B33" s="2" t="s">
        <v>11</v>
      </c>
      <c r="C33" s="4" t="s">
        <v>60</v>
      </c>
      <c r="J33"/>
    </row>
    <row r="34" spans="1:10" x14ac:dyDescent="0.25">
      <c r="A34" s="5" t="s">
        <v>62</v>
      </c>
      <c r="B34" s="2" t="s">
        <v>9</v>
      </c>
      <c r="C34" s="4" t="s">
        <v>63</v>
      </c>
      <c r="J34"/>
    </row>
    <row r="35" spans="1:10" x14ac:dyDescent="0.25">
      <c r="A35" s="5" t="s">
        <v>62</v>
      </c>
      <c r="B35" s="2" t="s">
        <v>9</v>
      </c>
      <c r="C35" s="4" t="s">
        <v>63</v>
      </c>
      <c r="J35"/>
    </row>
    <row r="36" spans="1:10" x14ac:dyDescent="0.25">
      <c r="A36" s="3" t="s">
        <v>64</v>
      </c>
      <c r="B36" s="4" t="s">
        <v>4</v>
      </c>
      <c r="C36" s="4" t="s">
        <v>65</v>
      </c>
      <c r="J36"/>
    </row>
    <row r="37" spans="1:10" x14ac:dyDescent="0.25">
      <c r="A37" s="3" t="s">
        <v>66</v>
      </c>
      <c r="B37" s="4" t="s">
        <v>4</v>
      </c>
      <c r="C37" s="4" t="s">
        <v>65</v>
      </c>
      <c r="J37"/>
    </row>
    <row r="38" spans="1:10" x14ac:dyDescent="0.25">
      <c r="A38" s="5" t="s">
        <v>67</v>
      </c>
      <c r="B38" s="2" t="s">
        <v>16</v>
      </c>
      <c r="C38" s="4" t="s">
        <v>68</v>
      </c>
      <c r="J38"/>
    </row>
    <row r="39" spans="1:10" x14ac:dyDescent="0.25">
      <c r="A39" s="5" t="s">
        <v>69</v>
      </c>
      <c r="B39" s="2" t="s">
        <v>16</v>
      </c>
      <c r="C39" s="4" t="s">
        <v>68</v>
      </c>
      <c r="J39"/>
    </row>
    <row r="40" spans="1:10" x14ac:dyDescent="0.25">
      <c r="A40" s="3" t="s">
        <v>70</v>
      </c>
      <c r="B40" s="2" t="s">
        <v>16</v>
      </c>
      <c r="C40" s="4" t="s">
        <v>71</v>
      </c>
      <c r="J40"/>
    </row>
    <row r="41" spans="1:10" x14ac:dyDescent="0.25">
      <c r="A41" s="3" t="s">
        <v>72</v>
      </c>
      <c r="B41" s="2" t="s">
        <v>16</v>
      </c>
      <c r="C41" s="4" t="s">
        <v>68</v>
      </c>
      <c r="J41"/>
    </row>
    <row r="42" spans="1:10" x14ac:dyDescent="0.25">
      <c r="A42" s="3" t="s">
        <v>73</v>
      </c>
      <c r="B42" s="4" t="s">
        <v>4</v>
      </c>
      <c r="C42" s="4" t="s">
        <v>74</v>
      </c>
      <c r="J42"/>
    </row>
    <row r="43" spans="1:10" x14ac:dyDescent="0.25">
      <c r="A43" s="3" t="s">
        <v>75</v>
      </c>
      <c r="B43" s="4" t="s">
        <v>4</v>
      </c>
      <c r="C43" s="4" t="s">
        <v>76</v>
      </c>
      <c r="J43"/>
    </row>
    <row r="44" spans="1:10" x14ac:dyDescent="0.25">
      <c r="A44" s="5" t="s">
        <v>77</v>
      </c>
      <c r="B44" s="2" t="s">
        <v>16</v>
      </c>
      <c r="C44" s="4" t="s">
        <v>78</v>
      </c>
      <c r="J44"/>
    </row>
    <row r="45" spans="1:10" x14ac:dyDescent="0.25">
      <c r="A45" s="5" t="s">
        <v>79</v>
      </c>
      <c r="B45" s="2" t="s">
        <v>16</v>
      </c>
      <c r="C45" s="4" t="s">
        <v>80</v>
      </c>
      <c r="J45"/>
    </row>
    <row r="46" spans="1:10" x14ac:dyDescent="0.25">
      <c r="A46" s="5" t="s">
        <v>81</v>
      </c>
      <c r="B46" s="2" t="s">
        <v>16</v>
      </c>
      <c r="C46" s="4" t="s">
        <v>80</v>
      </c>
      <c r="J46"/>
    </row>
    <row r="47" spans="1:10" x14ac:dyDescent="0.25">
      <c r="A47" s="3" t="s">
        <v>82</v>
      </c>
      <c r="B47" s="2" t="s">
        <v>16</v>
      </c>
      <c r="C47" s="4" t="s">
        <v>78</v>
      </c>
      <c r="J47"/>
    </row>
    <row r="48" spans="1:10" x14ac:dyDescent="0.25">
      <c r="A48" s="3" t="s">
        <v>83</v>
      </c>
      <c r="B48" s="4" t="s">
        <v>4</v>
      </c>
      <c r="C48" s="4" t="s">
        <v>78</v>
      </c>
      <c r="J48"/>
    </row>
    <row r="49" spans="1:10" x14ac:dyDescent="0.25">
      <c r="A49" s="5" t="s">
        <v>84</v>
      </c>
      <c r="B49" s="2" t="s">
        <v>11</v>
      </c>
      <c r="C49" s="4" t="s">
        <v>85</v>
      </c>
      <c r="J49"/>
    </row>
    <row r="50" spans="1:10" x14ac:dyDescent="0.25">
      <c r="A50" s="3" t="s">
        <v>86</v>
      </c>
      <c r="B50" s="2" t="s">
        <v>11</v>
      </c>
      <c r="C50" s="4" t="s">
        <v>87</v>
      </c>
      <c r="J50"/>
    </row>
    <row r="51" spans="1:10" x14ac:dyDescent="0.25">
      <c r="A51" s="3" t="s">
        <v>88</v>
      </c>
      <c r="B51" s="2" t="s">
        <v>11</v>
      </c>
      <c r="C51" s="4" t="s">
        <v>87</v>
      </c>
      <c r="J51"/>
    </row>
    <row r="52" spans="1:10" x14ac:dyDescent="0.25">
      <c r="A52" s="5" t="s">
        <v>89</v>
      </c>
      <c r="B52" s="2" t="s">
        <v>11</v>
      </c>
      <c r="C52" s="4" t="s">
        <v>90</v>
      </c>
      <c r="J52"/>
    </row>
    <row r="53" spans="1:10" x14ac:dyDescent="0.25">
      <c r="A53" s="5" t="s">
        <v>91</v>
      </c>
      <c r="B53" s="2" t="s">
        <v>11</v>
      </c>
      <c r="C53" s="4" t="s">
        <v>92</v>
      </c>
      <c r="J53"/>
    </row>
    <row r="54" spans="1:10" x14ac:dyDescent="0.25">
      <c r="A54" s="3" t="s">
        <v>93</v>
      </c>
      <c r="B54" s="2" t="s">
        <v>11</v>
      </c>
      <c r="C54" s="4" t="s">
        <v>90</v>
      </c>
      <c r="J54"/>
    </row>
    <row r="55" spans="1:10" x14ac:dyDescent="0.25">
      <c r="A55" s="3" t="s">
        <v>94</v>
      </c>
      <c r="B55" s="2" t="s">
        <v>11</v>
      </c>
      <c r="C55" s="4" t="s">
        <v>90</v>
      </c>
      <c r="J55"/>
    </row>
    <row r="56" spans="1:10" x14ac:dyDescent="0.25">
      <c r="A56" s="3" t="s">
        <v>95</v>
      </c>
      <c r="B56" s="2" t="s">
        <v>11</v>
      </c>
      <c r="C56" s="4" t="s">
        <v>90</v>
      </c>
      <c r="J56"/>
    </row>
    <row r="57" spans="1:10" x14ac:dyDescent="0.25">
      <c r="A57" s="3" t="s">
        <v>96</v>
      </c>
      <c r="B57" s="2" t="s">
        <v>11</v>
      </c>
      <c r="C57" s="4" t="s">
        <v>90</v>
      </c>
      <c r="J57"/>
    </row>
    <row r="58" spans="1:10" x14ac:dyDescent="0.25">
      <c r="A58" s="3" t="s">
        <v>97</v>
      </c>
      <c r="B58" s="2" t="s">
        <v>11</v>
      </c>
      <c r="C58" s="4" t="s">
        <v>90</v>
      </c>
      <c r="J58"/>
    </row>
    <row r="59" spans="1:10" x14ac:dyDescent="0.25">
      <c r="A59" s="5" t="s">
        <v>98</v>
      </c>
      <c r="B59" s="2" t="s">
        <v>9</v>
      </c>
      <c r="C59" s="4" t="s">
        <v>99</v>
      </c>
    </row>
    <row r="60" spans="1:10" x14ac:dyDescent="0.25">
      <c r="A60" s="3" t="s">
        <v>100</v>
      </c>
      <c r="B60" s="2" t="s">
        <v>9</v>
      </c>
      <c r="C60" s="4" t="s">
        <v>63</v>
      </c>
    </row>
    <row r="61" spans="1:10" x14ac:dyDescent="0.25">
      <c r="A61" s="5" t="s">
        <v>101</v>
      </c>
      <c r="B61" s="2" t="s">
        <v>9</v>
      </c>
      <c r="C61" s="4" t="s">
        <v>102</v>
      </c>
    </row>
    <row r="62" spans="1:10" x14ac:dyDescent="0.25">
      <c r="A62" s="3" t="s">
        <v>103</v>
      </c>
      <c r="B62" s="2" t="s">
        <v>9</v>
      </c>
      <c r="C62" s="4" t="s">
        <v>102</v>
      </c>
    </row>
    <row r="63" spans="1:10" x14ac:dyDescent="0.25">
      <c r="A63" s="5" t="s">
        <v>104</v>
      </c>
      <c r="B63" s="2" t="s">
        <v>9</v>
      </c>
      <c r="C63" s="4" t="s">
        <v>105</v>
      </c>
    </row>
    <row r="64" spans="1:10" x14ac:dyDescent="0.25">
      <c r="A64" s="3" t="s">
        <v>106</v>
      </c>
      <c r="B64" s="2" t="s">
        <v>21</v>
      </c>
      <c r="C64" s="2" t="s">
        <v>107</v>
      </c>
    </row>
    <row r="65" spans="1:3" x14ac:dyDescent="0.25">
      <c r="A65" s="5" t="s">
        <v>108</v>
      </c>
      <c r="B65" s="2" t="s">
        <v>21</v>
      </c>
      <c r="C65" s="2" t="s">
        <v>107</v>
      </c>
    </row>
    <row r="66" spans="1:3" x14ac:dyDescent="0.25">
      <c r="A66" s="5" t="s">
        <v>109</v>
      </c>
      <c r="B66" s="2" t="s">
        <v>6</v>
      </c>
      <c r="C66" s="4" t="s">
        <v>110</v>
      </c>
    </row>
    <row r="67" spans="1:3" x14ac:dyDescent="0.25">
      <c r="A67" s="5" t="s">
        <v>109</v>
      </c>
      <c r="B67" s="2" t="s">
        <v>6</v>
      </c>
      <c r="C67" s="4" t="s">
        <v>110</v>
      </c>
    </row>
    <row r="68" spans="1:3" x14ac:dyDescent="0.25">
      <c r="A68" s="5" t="s">
        <v>111</v>
      </c>
      <c r="B68" s="2" t="s">
        <v>6</v>
      </c>
      <c r="C68" s="4" t="s">
        <v>110</v>
      </c>
    </row>
    <row r="69" spans="1:3" x14ac:dyDescent="0.25">
      <c r="A69" s="5" t="s">
        <v>112</v>
      </c>
      <c r="B69" s="2" t="s">
        <v>6</v>
      </c>
      <c r="C69" s="4" t="s">
        <v>113</v>
      </c>
    </row>
    <row r="70" spans="1:3" x14ac:dyDescent="0.25">
      <c r="A70" s="3" t="s">
        <v>114</v>
      </c>
      <c r="B70" s="2" t="s">
        <v>21</v>
      </c>
      <c r="C70" s="2" t="s">
        <v>115</v>
      </c>
    </row>
    <row r="71" spans="1:3" x14ac:dyDescent="0.25">
      <c r="A71" s="5" t="s">
        <v>116</v>
      </c>
      <c r="B71" s="2" t="s">
        <v>11</v>
      </c>
      <c r="C71" s="4" t="s">
        <v>117</v>
      </c>
    </row>
    <row r="72" spans="1:3" x14ac:dyDescent="0.25">
      <c r="A72" s="3" t="s">
        <v>118</v>
      </c>
      <c r="B72" s="2" t="s">
        <v>11</v>
      </c>
      <c r="C72" s="4" t="s">
        <v>117</v>
      </c>
    </row>
    <row r="73" spans="1:3" x14ac:dyDescent="0.25">
      <c r="A73" s="2" t="s">
        <v>119</v>
      </c>
      <c r="B73" s="2" t="s">
        <v>21</v>
      </c>
      <c r="C73" s="2" t="s">
        <v>115</v>
      </c>
    </row>
    <row r="74" spans="1:3" x14ac:dyDescent="0.25">
      <c r="A74" s="2" t="s">
        <v>120</v>
      </c>
      <c r="B74" s="2" t="s">
        <v>21</v>
      </c>
      <c r="C74" s="2" t="s">
        <v>115</v>
      </c>
    </row>
    <row r="75" spans="1:3" x14ac:dyDescent="0.25">
      <c r="A75" s="2" t="s">
        <v>121</v>
      </c>
      <c r="B75" s="2" t="s">
        <v>21</v>
      </c>
      <c r="C75" s="4" t="s">
        <v>122</v>
      </c>
    </row>
    <row r="76" spans="1:3" x14ac:dyDescent="0.25">
      <c r="A76" s="3" t="s">
        <v>123</v>
      </c>
      <c r="B76" s="4" t="s">
        <v>4</v>
      </c>
      <c r="C76" s="4" t="s">
        <v>124</v>
      </c>
    </row>
    <row r="77" spans="1:3" x14ac:dyDescent="0.25">
      <c r="A77" s="3" t="s">
        <v>125</v>
      </c>
      <c r="B77" s="4" t="s">
        <v>4</v>
      </c>
      <c r="C77" s="4" t="s">
        <v>126</v>
      </c>
    </row>
    <row r="78" spans="1:3" x14ac:dyDescent="0.25">
      <c r="A78" s="3" t="s">
        <v>127</v>
      </c>
      <c r="B78" s="4" t="s">
        <v>4</v>
      </c>
      <c r="C78" s="4" t="s">
        <v>126</v>
      </c>
    </row>
    <row r="79" spans="1:3" x14ac:dyDescent="0.25">
      <c r="A79" s="5" t="s">
        <v>128</v>
      </c>
      <c r="B79" s="2" t="s">
        <v>11</v>
      </c>
      <c r="C79" s="4" t="s">
        <v>129</v>
      </c>
    </row>
    <row r="80" spans="1:3" x14ac:dyDescent="0.25">
      <c r="A80" s="5" t="s">
        <v>130</v>
      </c>
      <c r="B80" s="2" t="s">
        <v>11</v>
      </c>
      <c r="C80" s="4" t="s">
        <v>129</v>
      </c>
    </row>
    <row r="81" spans="1:3" x14ac:dyDescent="0.25">
      <c r="A81" s="5" t="s">
        <v>131</v>
      </c>
      <c r="B81" s="2" t="s">
        <v>11</v>
      </c>
      <c r="C81" s="4" t="s">
        <v>132</v>
      </c>
    </row>
    <row r="82" spans="1:3" x14ac:dyDescent="0.25">
      <c r="A82" s="3" t="s">
        <v>133</v>
      </c>
      <c r="B82" s="2" t="s">
        <v>11</v>
      </c>
      <c r="C82" s="4" t="s">
        <v>132</v>
      </c>
    </row>
    <row r="83" spans="1:3" x14ac:dyDescent="0.25">
      <c r="A83" s="3" t="s">
        <v>134</v>
      </c>
      <c r="B83" s="2" t="s">
        <v>11</v>
      </c>
      <c r="C83" s="4" t="s">
        <v>132</v>
      </c>
    </row>
    <row r="84" spans="1:3" x14ac:dyDescent="0.25">
      <c r="A84" s="3" t="s">
        <v>135</v>
      </c>
      <c r="B84" s="2" t="s">
        <v>11</v>
      </c>
      <c r="C84" s="4" t="s">
        <v>132</v>
      </c>
    </row>
    <row r="85" spans="1:3" x14ac:dyDescent="0.25">
      <c r="A85" s="3" t="s">
        <v>136</v>
      </c>
      <c r="B85" s="2" t="s">
        <v>11</v>
      </c>
      <c r="C85" s="4" t="s">
        <v>132</v>
      </c>
    </row>
    <row r="86" spans="1:3" x14ac:dyDescent="0.25">
      <c r="A86" s="3" t="s">
        <v>137</v>
      </c>
      <c r="B86" s="4" t="s">
        <v>4</v>
      </c>
      <c r="C86" s="2" t="s">
        <v>138</v>
      </c>
    </row>
    <row r="87" spans="1:3" x14ac:dyDescent="0.25">
      <c r="A87" s="3" t="s">
        <v>139</v>
      </c>
      <c r="B87" s="4" t="s">
        <v>4</v>
      </c>
      <c r="C87" s="2" t="s">
        <v>138</v>
      </c>
    </row>
    <row r="88" spans="1:3" x14ac:dyDescent="0.25">
      <c r="A88" s="3" t="s">
        <v>140</v>
      </c>
      <c r="B88" s="4" t="s">
        <v>4</v>
      </c>
      <c r="C88" s="2" t="s">
        <v>138</v>
      </c>
    </row>
    <row r="89" spans="1:3" x14ac:dyDescent="0.25">
      <c r="A89" s="3" t="s">
        <v>141</v>
      </c>
      <c r="B89" s="4" t="s">
        <v>4</v>
      </c>
      <c r="C89" s="4" t="s">
        <v>142</v>
      </c>
    </row>
    <row r="90" spans="1:3" x14ac:dyDescent="0.25">
      <c r="A90" s="3" t="s">
        <v>143</v>
      </c>
      <c r="B90" s="4" t="s">
        <v>4</v>
      </c>
      <c r="C90" s="4" t="s">
        <v>144</v>
      </c>
    </row>
    <row r="91" spans="1:3" x14ac:dyDescent="0.25">
      <c r="A91" s="5" t="s">
        <v>145</v>
      </c>
      <c r="B91" s="2" t="s">
        <v>11</v>
      </c>
      <c r="C91" s="4" t="s">
        <v>146</v>
      </c>
    </row>
    <row r="92" spans="1:3" x14ac:dyDescent="0.25">
      <c r="A92" s="5" t="s">
        <v>147</v>
      </c>
      <c r="B92" s="2" t="s">
        <v>11</v>
      </c>
      <c r="C92" s="4" t="s">
        <v>146</v>
      </c>
    </row>
    <row r="93" spans="1:3" x14ac:dyDescent="0.25">
      <c r="A93" s="5" t="s">
        <v>148</v>
      </c>
      <c r="B93" s="2" t="s">
        <v>11</v>
      </c>
      <c r="C93" s="4" t="s">
        <v>149</v>
      </c>
    </row>
    <row r="94" spans="1:3" x14ac:dyDescent="0.25">
      <c r="A94" s="5" t="s">
        <v>150</v>
      </c>
      <c r="B94" s="2" t="s">
        <v>11</v>
      </c>
      <c r="C94" s="4" t="s">
        <v>146</v>
      </c>
    </row>
    <row r="95" spans="1:3" x14ac:dyDescent="0.25">
      <c r="A95" s="5" t="s">
        <v>151</v>
      </c>
      <c r="B95" s="2" t="s">
        <v>11</v>
      </c>
      <c r="C95" s="4" t="s">
        <v>146</v>
      </c>
    </row>
    <row r="96" spans="1:3" x14ac:dyDescent="0.25">
      <c r="A96" s="3" t="s">
        <v>152</v>
      </c>
      <c r="B96" s="2" t="s">
        <v>11</v>
      </c>
      <c r="C96" s="4" t="s">
        <v>146</v>
      </c>
    </row>
    <row r="97" spans="1:3" x14ac:dyDescent="0.25">
      <c r="A97" s="3" t="s">
        <v>153</v>
      </c>
      <c r="B97" s="2" t="s">
        <v>11</v>
      </c>
      <c r="C97" s="4" t="s">
        <v>146</v>
      </c>
    </row>
    <row r="98" spans="1:3" x14ac:dyDescent="0.25">
      <c r="A98" s="3" t="s">
        <v>154</v>
      </c>
      <c r="B98" s="2" t="s">
        <v>11</v>
      </c>
      <c r="C98" s="4" t="s">
        <v>146</v>
      </c>
    </row>
    <row r="99" spans="1:3" x14ac:dyDescent="0.25">
      <c r="A99" s="3" t="s">
        <v>155</v>
      </c>
      <c r="B99" s="2" t="s">
        <v>11</v>
      </c>
      <c r="C99" s="4" t="s">
        <v>146</v>
      </c>
    </row>
    <row r="100" spans="1:3" x14ac:dyDescent="0.25">
      <c r="A100" s="3" t="s">
        <v>156</v>
      </c>
      <c r="B100" s="2" t="s">
        <v>11</v>
      </c>
      <c r="C100" s="4" t="s">
        <v>146</v>
      </c>
    </row>
    <row r="101" spans="1:3" x14ac:dyDescent="0.25">
      <c r="A101" s="3" t="s">
        <v>157</v>
      </c>
      <c r="B101" s="2" t="s">
        <v>11</v>
      </c>
      <c r="C101" s="4" t="s">
        <v>146</v>
      </c>
    </row>
    <row r="102" spans="1:3" x14ac:dyDescent="0.25">
      <c r="A102" s="5" t="s">
        <v>158</v>
      </c>
      <c r="B102" s="2" t="s">
        <v>16</v>
      </c>
      <c r="C102" s="4" t="s">
        <v>159</v>
      </c>
    </row>
    <row r="103" spans="1:3" x14ac:dyDescent="0.25">
      <c r="A103" s="5" t="s">
        <v>160</v>
      </c>
      <c r="B103" s="2" t="s">
        <v>16</v>
      </c>
      <c r="C103" s="4" t="s">
        <v>159</v>
      </c>
    </row>
    <row r="104" spans="1:3" x14ac:dyDescent="0.25">
      <c r="A104" s="5" t="s">
        <v>161</v>
      </c>
      <c r="B104" s="2" t="s">
        <v>16</v>
      </c>
      <c r="C104" s="4" t="s">
        <v>159</v>
      </c>
    </row>
    <row r="105" spans="1:3" x14ac:dyDescent="0.25">
      <c r="A105" s="3" t="s">
        <v>162</v>
      </c>
      <c r="B105" s="2" t="s">
        <v>16</v>
      </c>
      <c r="C105" s="4" t="s">
        <v>163</v>
      </c>
    </row>
    <row r="106" spans="1:3" x14ac:dyDescent="0.25">
      <c r="A106" s="3" t="s">
        <v>164</v>
      </c>
      <c r="B106" s="2" t="s">
        <v>6</v>
      </c>
      <c r="C106" s="4" t="s">
        <v>165</v>
      </c>
    </row>
    <row r="107" spans="1:3" x14ac:dyDescent="0.25">
      <c r="A107" s="3" t="s">
        <v>166</v>
      </c>
      <c r="B107" s="4" t="s">
        <v>4</v>
      </c>
      <c r="C107" s="4" t="s">
        <v>167</v>
      </c>
    </row>
    <row r="108" spans="1:3" x14ac:dyDescent="0.25">
      <c r="A108" s="3" t="s">
        <v>168</v>
      </c>
      <c r="B108" s="4" t="s">
        <v>4</v>
      </c>
      <c r="C108" s="4" t="s">
        <v>167</v>
      </c>
    </row>
    <row r="109" spans="1:3" x14ac:dyDescent="0.25">
      <c r="A109" s="3" t="s">
        <v>169</v>
      </c>
      <c r="B109" s="4" t="s">
        <v>4</v>
      </c>
      <c r="C109" s="4" t="s">
        <v>167</v>
      </c>
    </row>
    <row r="110" spans="1:3" x14ac:dyDescent="0.25">
      <c r="A110" s="3" t="s">
        <v>170</v>
      </c>
      <c r="B110" s="2" t="s">
        <v>11</v>
      </c>
      <c r="C110" s="4" t="s">
        <v>171</v>
      </c>
    </row>
    <row r="111" spans="1:3" x14ac:dyDescent="0.25">
      <c r="A111" s="3" t="s">
        <v>172</v>
      </c>
      <c r="B111" s="2" t="s">
        <v>11</v>
      </c>
      <c r="C111" s="4" t="s">
        <v>173</v>
      </c>
    </row>
    <row r="112" spans="1:3" x14ac:dyDescent="0.25">
      <c r="A112" s="3" t="s">
        <v>174</v>
      </c>
      <c r="B112" s="20" t="s">
        <v>11</v>
      </c>
      <c r="C112" s="21" t="s">
        <v>171</v>
      </c>
    </row>
    <row r="113" spans="1:3" x14ac:dyDescent="0.25">
      <c r="A113" s="2" t="s">
        <v>175</v>
      </c>
      <c r="B113" s="2" t="s">
        <v>21</v>
      </c>
      <c r="C113" s="2" t="s">
        <v>176</v>
      </c>
    </row>
    <row r="114" spans="1:3" x14ac:dyDescent="0.25">
      <c r="A114" s="5" t="s">
        <v>177</v>
      </c>
      <c r="B114" s="2" t="s">
        <v>14</v>
      </c>
      <c r="C114" s="4" t="s">
        <v>178</v>
      </c>
    </row>
    <row r="115" spans="1:3" x14ac:dyDescent="0.25">
      <c r="A115" s="5" t="s">
        <v>179</v>
      </c>
      <c r="B115" s="2" t="s">
        <v>14</v>
      </c>
      <c r="C115" s="4" t="s">
        <v>180</v>
      </c>
    </row>
    <row r="116" spans="1:3" x14ac:dyDescent="0.25">
      <c r="A116" s="3" t="s">
        <v>181</v>
      </c>
      <c r="B116" s="2" t="s">
        <v>14</v>
      </c>
      <c r="C116" s="4" t="s">
        <v>180</v>
      </c>
    </row>
    <row r="117" spans="1:3" x14ac:dyDescent="0.25">
      <c r="A117" s="3" t="s">
        <v>182</v>
      </c>
      <c r="B117" s="2" t="s">
        <v>14</v>
      </c>
      <c r="C117" s="4" t="s">
        <v>180</v>
      </c>
    </row>
    <row r="118" spans="1:3" x14ac:dyDescent="0.25">
      <c r="A118" s="3" t="s">
        <v>183</v>
      </c>
      <c r="B118" s="2" t="s">
        <v>14</v>
      </c>
      <c r="C118" s="4" t="s">
        <v>180</v>
      </c>
    </row>
    <row r="119" spans="1:3" x14ac:dyDescent="0.25">
      <c r="A119" s="2" t="s">
        <v>184</v>
      </c>
      <c r="B119" s="2" t="s">
        <v>14</v>
      </c>
      <c r="C119" s="4" t="s">
        <v>185</v>
      </c>
    </row>
    <row r="120" spans="1:3" x14ac:dyDescent="0.25">
      <c r="A120" s="2" t="s">
        <v>186</v>
      </c>
      <c r="B120" s="2" t="s">
        <v>14</v>
      </c>
      <c r="C120" s="4" t="s">
        <v>185</v>
      </c>
    </row>
    <row r="121" spans="1:3" x14ac:dyDescent="0.25">
      <c r="A121" s="3" t="s">
        <v>187</v>
      </c>
      <c r="B121" s="4" t="s">
        <v>14</v>
      </c>
      <c r="C121" s="4" t="s">
        <v>185</v>
      </c>
    </row>
    <row r="122" spans="1:3" x14ac:dyDescent="0.25">
      <c r="A122" s="3" t="s">
        <v>188</v>
      </c>
      <c r="B122" s="4" t="s">
        <v>14</v>
      </c>
      <c r="C122" s="4" t="s">
        <v>185</v>
      </c>
    </row>
    <row r="123" spans="1:3" x14ac:dyDescent="0.25">
      <c r="A123" s="5" t="s">
        <v>189</v>
      </c>
      <c r="B123" s="2" t="s">
        <v>6</v>
      </c>
      <c r="C123" s="4" t="s">
        <v>190</v>
      </c>
    </row>
    <row r="124" spans="1:3" x14ac:dyDescent="0.25">
      <c r="A124" s="5" t="s">
        <v>191</v>
      </c>
      <c r="B124" s="2" t="s">
        <v>6</v>
      </c>
      <c r="C124" s="4" t="s">
        <v>190</v>
      </c>
    </row>
    <row r="125" spans="1:3" x14ac:dyDescent="0.25">
      <c r="A125" s="3" t="s">
        <v>192</v>
      </c>
      <c r="B125" s="2" t="s">
        <v>6</v>
      </c>
      <c r="C125" s="4" t="s">
        <v>190</v>
      </c>
    </row>
    <row r="126" spans="1:3" x14ac:dyDescent="0.25">
      <c r="A126" s="3" t="s">
        <v>193</v>
      </c>
      <c r="B126" s="2" t="s">
        <v>6</v>
      </c>
      <c r="C126" s="4" t="s">
        <v>194</v>
      </c>
    </row>
    <row r="127" spans="1:3" x14ac:dyDescent="0.25">
      <c r="A127" s="3" t="s">
        <v>195</v>
      </c>
      <c r="B127" s="2" t="s">
        <v>9</v>
      </c>
      <c r="C127" s="4" t="s">
        <v>105</v>
      </c>
    </row>
    <row r="128" spans="1:3" x14ac:dyDescent="0.25">
      <c r="A128" s="3" t="s">
        <v>196</v>
      </c>
      <c r="B128" s="2" t="s">
        <v>9</v>
      </c>
      <c r="C128" s="4" t="s">
        <v>105</v>
      </c>
    </row>
    <row r="129" spans="1:3" x14ac:dyDescent="0.25">
      <c r="A129" s="3" t="s">
        <v>197</v>
      </c>
      <c r="B129" s="4" t="s">
        <v>4</v>
      </c>
      <c r="C129" s="4" t="s">
        <v>198</v>
      </c>
    </row>
    <row r="130" spans="1:3" x14ac:dyDescent="0.25">
      <c r="A130" s="2" t="s">
        <v>199</v>
      </c>
      <c r="B130" s="2" t="s">
        <v>14</v>
      </c>
      <c r="C130" s="4" t="s">
        <v>200</v>
      </c>
    </row>
    <row r="131" spans="1:3" x14ac:dyDescent="0.25">
      <c r="A131" s="18" t="s">
        <v>250</v>
      </c>
      <c r="B131" s="20" t="s">
        <v>11</v>
      </c>
      <c r="C131" s="21" t="s">
        <v>171</v>
      </c>
    </row>
    <row r="132" spans="1:3" x14ac:dyDescent="0.25">
      <c r="A132" s="18" t="s">
        <v>251</v>
      </c>
      <c r="B132" s="20" t="s">
        <v>11</v>
      </c>
      <c r="C132" s="21" t="s">
        <v>173</v>
      </c>
    </row>
    <row r="133" spans="1:3" x14ac:dyDescent="0.25">
      <c r="A133" s="30" t="s">
        <v>302</v>
      </c>
      <c r="B133" s="4" t="s">
        <v>4</v>
      </c>
      <c r="C133" s="4" t="s">
        <v>305</v>
      </c>
    </row>
    <row r="134" spans="1:3" x14ac:dyDescent="0.25">
      <c r="A134" s="30" t="s">
        <v>303</v>
      </c>
      <c r="B134" s="4" t="s">
        <v>4</v>
      </c>
      <c r="C134" s="4" t="s">
        <v>305</v>
      </c>
    </row>
  </sheetData>
  <autoFilter ref="A1:C13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8"/>
  <sheetViews>
    <sheetView workbookViewId="0">
      <selection activeCell="V6" sqref="V6"/>
    </sheetView>
  </sheetViews>
  <sheetFormatPr defaultColWidth="4.7109375" defaultRowHeight="15" x14ac:dyDescent="0.25"/>
  <cols>
    <col min="1" max="1" width="5.42578125" bestFit="1" customWidth="1"/>
    <col min="2" max="2" width="9" bestFit="1" customWidth="1"/>
    <col min="3" max="3" width="3.140625" customWidth="1"/>
    <col min="4" max="4" width="5.42578125" bestFit="1" customWidth="1"/>
    <col min="5" max="5" width="9" bestFit="1" customWidth="1"/>
    <col min="7" max="7" width="5.42578125" bestFit="1" customWidth="1"/>
    <col min="8" max="8" width="9" bestFit="1" customWidth="1"/>
    <col min="10" max="10" width="5.42578125" bestFit="1" customWidth="1"/>
    <col min="11" max="11" width="9" bestFit="1" customWidth="1"/>
    <col min="13" max="13" width="5.140625" bestFit="1" customWidth="1"/>
    <col min="14" max="14" width="7.140625" bestFit="1" customWidth="1"/>
    <col min="17" max="17" width="7" bestFit="1" customWidth="1"/>
  </cols>
  <sheetData>
    <row r="1" spans="1:17" ht="15.75" thickBot="1" x14ac:dyDescent="0.3">
      <c r="A1" s="133" t="s">
        <v>290</v>
      </c>
      <c r="B1" s="134" t="s">
        <v>291</v>
      </c>
      <c r="D1" s="133" t="s">
        <v>292</v>
      </c>
      <c r="E1" s="134" t="s">
        <v>293</v>
      </c>
      <c r="G1" s="133" t="s">
        <v>294</v>
      </c>
      <c r="H1" s="134" t="s">
        <v>295</v>
      </c>
      <c r="J1" s="133" t="s">
        <v>296</v>
      </c>
      <c r="K1" s="134" t="s">
        <v>297</v>
      </c>
      <c r="M1" s="135" t="s">
        <v>309</v>
      </c>
      <c r="N1" s="136" t="s">
        <v>310</v>
      </c>
      <c r="P1" s="135" t="s">
        <v>311</v>
      </c>
      <c r="Q1" s="136" t="s">
        <v>312</v>
      </c>
    </row>
    <row r="2" spans="1:17" x14ac:dyDescent="0.25">
      <c r="A2">
        <v>0</v>
      </c>
      <c r="B2">
        <f t="shared" ref="B2:B65" ca="1" si="0">uDex_Rate*A2+MAX(Dex_Daily_2wk)*A2</f>
        <v>0</v>
      </c>
      <c r="D2">
        <v>0</v>
      </c>
      <c r="E2">
        <f ca="1">uDex_Rate*D2+MAX(Dex_Daily_2wk)*D2</f>
        <v>0</v>
      </c>
      <c r="G2">
        <v>0</v>
      </c>
      <c r="H2">
        <f ca="1">uDex_Rate*G2+MAX(Dex_Daily_2wk)*G2</f>
        <v>0</v>
      </c>
      <c r="J2">
        <v>0</v>
      </c>
      <c r="K2">
        <f ca="1">uDex_Rate*J2+MAX(Dex_Daily_2wk)*J2</f>
        <v>0</v>
      </c>
      <c r="M2">
        <v>0</v>
      </c>
      <c r="N2">
        <f t="shared" ref="N2:N65" ca="1" si="1">uCis_Rate*M2+MAX(Cis_daily_2wk)*M2</f>
        <v>0</v>
      </c>
      <c r="P2">
        <v>0</v>
      </c>
      <c r="Q2">
        <f t="shared" ref="Q2:Q65" ca="1" si="2">uRoc_Rate*P2+MAX(Roc_daily_2wk)*P2</f>
        <v>0</v>
      </c>
    </row>
    <row r="3" spans="1:17" x14ac:dyDescent="0.25">
      <c r="A3">
        <v>1</v>
      </c>
      <c r="B3">
        <f ca="1">uDex_Rate*A3+MAX(Dex_Daily_2wk)*A3</f>
        <v>9.5830000000000002</v>
      </c>
      <c r="D3">
        <v>1</v>
      </c>
      <c r="E3">
        <f t="shared" ref="E3:E66" ca="1" si="3">uFent_Rate*D3+MAX(Fent_daily_2wk)*D3</f>
        <v>11.388999999999999</v>
      </c>
      <c r="G3">
        <v>1</v>
      </c>
      <c r="H3">
        <f t="shared" ref="H3:H66" ca="1" si="4">uMidaz_Rate*G3+MAX(Midaz_daily_2wk)*G3</f>
        <v>7.8540000000000001</v>
      </c>
      <c r="J3">
        <v>1</v>
      </c>
      <c r="K3">
        <f t="shared" ref="K3:K66" ca="1" si="5">uProp_Rate*J3+MAX(Prop_daily_2wk)*J3</f>
        <v>38.35</v>
      </c>
      <c r="M3">
        <v>1</v>
      </c>
      <c r="N3">
        <f t="shared" ca="1" si="1"/>
        <v>4.2670000000000003</v>
      </c>
      <c r="P3">
        <v>1</v>
      </c>
      <c r="Q3">
        <f t="shared" ca="1" si="2"/>
        <v>6.2140000000000004</v>
      </c>
    </row>
    <row r="4" spans="1:17" x14ac:dyDescent="0.25">
      <c r="A4">
        <v>2</v>
      </c>
      <c r="B4">
        <f t="shared" ca="1" si="0"/>
        <v>19.166</v>
      </c>
      <c r="D4">
        <v>2</v>
      </c>
      <c r="E4">
        <f t="shared" ca="1" si="3"/>
        <v>22.777999999999999</v>
      </c>
      <c r="G4">
        <v>2</v>
      </c>
      <c r="H4">
        <f t="shared" ca="1" si="4"/>
        <v>15.708</v>
      </c>
      <c r="J4">
        <v>2</v>
      </c>
      <c r="K4">
        <f t="shared" ca="1" si="5"/>
        <v>76.7</v>
      </c>
      <c r="M4">
        <v>2</v>
      </c>
      <c r="N4">
        <f t="shared" ca="1" si="1"/>
        <v>8.5340000000000007</v>
      </c>
      <c r="P4">
        <v>2</v>
      </c>
      <c r="Q4">
        <f t="shared" ca="1" si="2"/>
        <v>12.428000000000001</v>
      </c>
    </row>
    <row r="5" spans="1:17" x14ac:dyDescent="0.25">
      <c r="A5">
        <v>3</v>
      </c>
      <c r="B5">
        <f t="shared" ca="1" si="0"/>
        <v>28.748999999999999</v>
      </c>
      <c r="D5">
        <v>3</v>
      </c>
      <c r="E5">
        <f t="shared" ca="1" si="3"/>
        <v>34.167000000000002</v>
      </c>
      <c r="G5">
        <v>3</v>
      </c>
      <c r="H5">
        <f t="shared" ca="1" si="4"/>
        <v>23.562000000000001</v>
      </c>
      <c r="J5">
        <v>3</v>
      </c>
      <c r="K5">
        <f t="shared" ca="1" si="5"/>
        <v>115.05</v>
      </c>
      <c r="M5">
        <v>3</v>
      </c>
      <c r="N5">
        <f t="shared" ca="1" si="1"/>
        <v>12.801</v>
      </c>
      <c r="P5">
        <v>3</v>
      </c>
      <c r="Q5">
        <f t="shared" ca="1" si="2"/>
        <v>18.641999999999999</v>
      </c>
    </row>
    <row r="6" spans="1:17" x14ac:dyDescent="0.25">
      <c r="A6">
        <v>4</v>
      </c>
      <c r="B6">
        <f t="shared" ca="1" si="0"/>
        <v>38.332000000000001</v>
      </c>
      <c r="D6">
        <v>4</v>
      </c>
      <c r="E6">
        <f t="shared" ca="1" si="3"/>
        <v>45.555999999999997</v>
      </c>
      <c r="G6">
        <v>4</v>
      </c>
      <c r="H6">
        <f t="shared" ca="1" si="4"/>
        <v>31.416</v>
      </c>
      <c r="J6">
        <v>4</v>
      </c>
      <c r="K6">
        <f t="shared" ca="1" si="5"/>
        <v>153.4</v>
      </c>
      <c r="M6">
        <v>4</v>
      </c>
      <c r="N6">
        <f t="shared" ca="1" si="1"/>
        <v>17.068000000000001</v>
      </c>
      <c r="P6">
        <v>4</v>
      </c>
      <c r="Q6">
        <f t="shared" ca="1" si="2"/>
        <v>24.856000000000002</v>
      </c>
    </row>
    <row r="7" spans="1:17" x14ac:dyDescent="0.25">
      <c r="A7">
        <v>5</v>
      </c>
      <c r="B7">
        <f t="shared" ca="1" si="0"/>
        <v>47.914999999999999</v>
      </c>
      <c r="D7">
        <v>5</v>
      </c>
      <c r="E7">
        <f t="shared" ca="1" si="3"/>
        <v>56.945</v>
      </c>
      <c r="G7">
        <v>5</v>
      </c>
      <c r="H7">
        <f t="shared" ca="1" si="4"/>
        <v>39.270000000000003</v>
      </c>
      <c r="J7">
        <v>5</v>
      </c>
      <c r="K7">
        <f t="shared" ca="1" si="5"/>
        <v>191.75</v>
      </c>
      <c r="M7">
        <v>5</v>
      </c>
      <c r="N7">
        <f t="shared" ca="1" si="1"/>
        <v>21.335000000000001</v>
      </c>
      <c r="P7">
        <v>5</v>
      </c>
      <c r="Q7">
        <f t="shared" ca="1" si="2"/>
        <v>31.07</v>
      </c>
    </row>
    <row r="8" spans="1:17" x14ac:dyDescent="0.25">
      <c r="A8">
        <v>6</v>
      </c>
      <c r="B8">
        <f t="shared" ca="1" si="0"/>
        <v>57.497999999999998</v>
      </c>
      <c r="D8">
        <v>6</v>
      </c>
      <c r="E8">
        <f t="shared" ca="1" si="3"/>
        <v>68.334000000000003</v>
      </c>
      <c r="G8">
        <v>6</v>
      </c>
      <c r="H8">
        <f t="shared" ca="1" si="4"/>
        <v>47.124000000000002</v>
      </c>
      <c r="J8">
        <v>6</v>
      </c>
      <c r="K8">
        <f t="shared" ca="1" si="5"/>
        <v>230.1</v>
      </c>
      <c r="M8">
        <v>6</v>
      </c>
      <c r="N8">
        <f t="shared" ca="1" si="1"/>
        <v>25.602</v>
      </c>
      <c r="P8">
        <v>6</v>
      </c>
      <c r="Q8">
        <f t="shared" ca="1" si="2"/>
        <v>37.283999999999999</v>
      </c>
    </row>
    <row r="9" spans="1:17" x14ac:dyDescent="0.25">
      <c r="A9">
        <v>7</v>
      </c>
      <c r="B9">
        <f t="shared" ca="1" si="0"/>
        <v>67.081000000000003</v>
      </c>
      <c r="D9">
        <v>7</v>
      </c>
      <c r="E9">
        <f t="shared" ca="1" si="3"/>
        <v>79.722999999999999</v>
      </c>
      <c r="G9">
        <v>7</v>
      </c>
      <c r="H9">
        <f t="shared" ca="1" si="4"/>
        <v>54.978000000000002</v>
      </c>
      <c r="J9">
        <v>7</v>
      </c>
      <c r="K9">
        <f t="shared" ca="1" si="5"/>
        <v>268.45</v>
      </c>
      <c r="M9">
        <v>7</v>
      </c>
      <c r="N9">
        <f t="shared" ca="1" si="1"/>
        <v>29.869</v>
      </c>
      <c r="P9">
        <v>7</v>
      </c>
      <c r="Q9">
        <f t="shared" ca="1" si="2"/>
        <v>43.497999999999998</v>
      </c>
    </row>
    <row r="10" spans="1:17" x14ac:dyDescent="0.25">
      <c r="A10">
        <v>8</v>
      </c>
      <c r="B10">
        <f t="shared" ca="1" si="0"/>
        <v>76.664000000000001</v>
      </c>
      <c r="D10">
        <v>8</v>
      </c>
      <c r="E10">
        <f t="shared" ca="1" si="3"/>
        <v>91.111999999999995</v>
      </c>
      <c r="G10">
        <v>8</v>
      </c>
      <c r="H10">
        <f t="shared" ca="1" si="4"/>
        <v>62.832000000000001</v>
      </c>
      <c r="J10">
        <v>8</v>
      </c>
      <c r="K10">
        <f t="shared" ca="1" si="5"/>
        <v>306.8</v>
      </c>
      <c r="M10">
        <v>8</v>
      </c>
      <c r="N10">
        <f t="shared" ca="1" si="1"/>
        <v>34.136000000000003</v>
      </c>
      <c r="P10">
        <v>8</v>
      </c>
      <c r="Q10">
        <f t="shared" ca="1" si="2"/>
        <v>49.712000000000003</v>
      </c>
    </row>
    <row r="11" spans="1:17" x14ac:dyDescent="0.25">
      <c r="A11">
        <v>9</v>
      </c>
      <c r="B11">
        <f t="shared" ca="1" si="0"/>
        <v>86.247</v>
      </c>
      <c r="D11">
        <v>9</v>
      </c>
      <c r="E11">
        <f t="shared" ca="1" si="3"/>
        <v>102.501</v>
      </c>
      <c r="G11">
        <v>9</v>
      </c>
      <c r="H11">
        <f t="shared" ca="1" si="4"/>
        <v>70.686000000000007</v>
      </c>
      <c r="J11">
        <v>9</v>
      </c>
      <c r="K11">
        <f t="shared" ca="1" si="5"/>
        <v>345.15</v>
      </c>
      <c r="M11">
        <v>9</v>
      </c>
      <c r="N11">
        <f t="shared" ca="1" si="1"/>
        <v>38.402999999999999</v>
      </c>
      <c r="P11">
        <v>9</v>
      </c>
      <c r="Q11">
        <f t="shared" ca="1" si="2"/>
        <v>55.926000000000002</v>
      </c>
    </row>
    <row r="12" spans="1:17" x14ac:dyDescent="0.25">
      <c r="A12">
        <v>10</v>
      </c>
      <c r="B12">
        <f t="shared" ca="1" si="0"/>
        <v>95.83</v>
      </c>
      <c r="D12">
        <v>10</v>
      </c>
      <c r="E12">
        <f t="shared" ca="1" si="3"/>
        <v>113.89</v>
      </c>
      <c r="G12">
        <v>10</v>
      </c>
      <c r="H12">
        <f t="shared" ca="1" si="4"/>
        <v>78.540000000000006</v>
      </c>
      <c r="J12">
        <v>10</v>
      </c>
      <c r="K12">
        <f t="shared" ca="1" si="5"/>
        <v>383.5</v>
      </c>
      <c r="M12">
        <v>10</v>
      </c>
      <c r="N12">
        <f t="shared" ca="1" si="1"/>
        <v>42.67</v>
      </c>
      <c r="P12">
        <v>10</v>
      </c>
      <c r="Q12">
        <f t="shared" ca="1" si="2"/>
        <v>62.14</v>
      </c>
    </row>
    <row r="13" spans="1:17" x14ac:dyDescent="0.25">
      <c r="A13">
        <v>11</v>
      </c>
      <c r="B13">
        <f t="shared" ca="1" si="0"/>
        <v>105.413</v>
      </c>
      <c r="D13">
        <v>11</v>
      </c>
      <c r="E13">
        <f t="shared" ca="1" si="3"/>
        <v>125.279</v>
      </c>
      <c r="G13">
        <v>11</v>
      </c>
      <c r="H13">
        <f t="shared" ca="1" si="4"/>
        <v>86.394000000000005</v>
      </c>
      <c r="J13">
        <v>11</v>
      </c>
      <c r="K13">
        <f t="shared" ca="1" si="5"/>
        <v>421.85</v>
      </c>
      <c r="M13">
        <v>11</v>
      </c>
      <c r="N13">
        <f t="shared" ca="1" si="1"/>
        <v>46.936999999999998</v>
      </c>
      <c r="P13">
        <v>11</v>
      </c>
      <c r="Q13">
        <f t="shared" ca="1" si="2"/>
        <v>68.353999999999999</v>
      </c>
    </row>
    <row r="14" spans="1:17" x14ac:dyDescent="0.25">
      <c r="A14">
        <v>12</v>
      </c>
      <c r="B14">
        <f t="shared" ca="1" si="0"/>
        <v>114.996</v>
      </c>
      <c r="D14">
        <v>12</v>
      </c>
      <c r="E14">
        <f t="shared" ca="1" si="3"/>
        <v>136.66800000000001</v>
      </c>
      <c r="G14">
        <v>12</v>
      </c>
      <c r="H14">
        <f t="shared" ca="1" si="4"/>
        <v>94.248000000000005</v>
      </c>
      <c r="J14">
        <v>12</v>
      </c>
      <c r="K14">
        <f t="shared" ca="1" si="5"/>
        <v>460.2</v>
      </c>
      <c r="M14">
        <v>12</v>
      </c>
      <c r="N14">
        <f t="shared" ca="1" si="1"/>
        <v>51.204000000000001</v>
      </c>
      <c r="P14">
        <v>12</v>
      </c>
      <c r="Q14">
        <f t="shared" ca="1" si="2"/>
        <v>74.567999999999998</v>
      </c>
    </row>
    <row r="15" spans="1:17" x14ac:dyDescent="0.25">
      <c r="A15">
        <v>13</v>
      </c>
      <c r="B15">
        <f t="shared" ca="1" si="0"/>
        <v>124.57899999999999</v>
      </c>
      <c r="D15">
        <v>13</v>
      </c>
      <c r="E15">
        <f t="shared" ca="1" si="3"/>
        <v>148.05699999999999</v>
      </c>
      <c r="G15">
        <v>13</v>
      </c>
      <c r="H15">
        <f t="shared" ca="1" si="4"/>
        <v>102.102</v>
      </c>
      <c r="J15">
        <v>13</v>
      </c>
      <c r="K15">
        <f t="shared" ca="1" si="5"/>
        <v>498.55</v>
      </c>
      <c r="M15">
        <v>13</v>
      </c>
      <c r="N15">
        <f t="shared" ca="1" si="1"/>
        <v>55.471000000000004</v>
      </c>
      <c r="P15">
        <v>13</v>
      </c>
      <c r="Q15">
        <f t="shared" ca="1" si="2"/>
        <v>80.781999999999996</v>
      </c>
    </row>
    <row r="16" spans="1:17" x14ac:dyDescent="0.25">
      <c r="A16">
        <v>14</v>
      </c>
      <c r="B16">
        <f t="shared" ca="1" si="0"/>
        <v>134.16200000000001</v>
      </c>
      <c r="D16">
        <v>14</v>
      </c>
      <c r="E16">
        <f t="shared" ca="1" si="3"/>
        <v>159.446</v>
      </c>
      <c r="G16">
        <v>14</v>
      </c>
      <c r="H16">
        <f t="shared" ca="1" si="4"/>
        <v>109.956</v>
      </c>
      <c r="J16">
        <v>14</v>
      </c>
      <c r="K16">
        <f t="shared" ca="1" si="5"/>
        <v>536.9</v>
      </c>
      <c r="M16">
        <v>14</v>
      </c>
      <c r="N16">
        <f t="shared" ca="1" si="1"/>
        <v>59.738</v>
      </c>
      <c r="P16">
        <v>14</v>
      </c>
      <c r="Q16">
        <f t="shared" ca="1" si="2"/>
        <v>86.995999999999995</v>
      </c>
    </row>
    <row r="17" spans="1:17" x14ac:dyDescent="0.25">
      <c r="A17">
        <v>15</v>
      </c>
      <c r="B17">
        <f t="shared" ca="1" si="0"/>
        <v>143.745</v>
      </c>
      <c r="D17">
        <v>15</v>
      </c>
      <c r="E17">
        <f t="shared" ca="1" si="3"/>
        <v>170.83500000000001</v>
      </c>
      <c r="G17">
        <v>15</v>
      </c>
      <c r="H17">
        <f t="shared" ca="1" si="4"/>
        <v>117.81</v>
      </c>
      <c r="J17">
        <v>15</v>
      </c>
      <c r="K17">
        <f t="shared" ca="1" si="5"/>
        <v>575.25</v>
      </c>
      <c r="M17">
        <v>15</v>
      </c>
      <c r="N17">
        <f t="shared" ca="1" si="1"/>
        <v>64.004999999999995</v>
      </c>
      <c r="P17">
        <v>15</v>
      </c>
      <c r="Q17">
        <f t="shared" ca="1" si="2"/>
        <v>93.21</v>
      </c>
    </row>
    <row r="18" spans="1:17" x14ac:dyDescent="0.25">
      <c r="A18">
        <v>16</v>
      </c>
      <c r="B18">
        <f t="shared" ca="1" si="0"/>
        <v>153.328</v>
      </c>
      <c r="D18">
        <v>16</v>
      </c>
      <c r="E18">
        <f t="shared" ca="1" si="3"/>
        <v>182.22399999999999</v>
      </c>
      <c r="G18">
        <v>16</v>
      </c>
      <c r="H18">
        <f t="shared" ca="1" si="4"/>
        <v>125.664</v>
      </c>
      <c r="J18">
        <v>16</v>
      </c>
      <c r="K18">
        <f t="shared" ca="1" si="5"/>
        <v>613.6</v>
      </c>
      <c r="M18">
        <v>16</v>
      </c>
      <c r="N18">
        <f t="shared" ca="1" si="1"/>
        <v>68.272000000000006</v>
      </c>
      <c r="P18">
        <v>16</v>
      </c>
      <c r="Q18">
        <f t="shared" ca="1" si="2"/>
        <v>99.424000000000007</v>
      </c>
    </row>
    <row r="19" spans="1:17" x14ac:dyDescent="0.25">
      <c r="A19">
        <v>17</v>
      </c>
      <c r="B19">
        <f t="shared" ca="1" si="0"/>
        <v>162.911</v>
      </c>
      <c r="D19">
        <v>17</v>
      </c>
      <c r="E19">
        <f t="shared" ca="1" si="3"/>
        <v>193.613</v>
      </c>
      <c r="G19">
        <v>17</v>
      </c>
      <c r="H19">
        <f t="shared" ca="1" si="4"/>
        <v>133.518</v>
      </c>
      <c r="J19">
        <v>17</v>
      </c>
      <c r="K19">
        <f t="shared" ca="1" si="5"/>
        <v>651.95000000000005</v>
      </c>
      <c r="M19">
        <v>17</v>
      </c>
      <c r="N19">
        <f t="shared" ca="1" si="1"/>
        <v>72.539000000000001</v>
      </c>
      <c r="P19">
        <v>17</v>
      </c>
      <c r="Q19">
        <f t="shared" ca="1" si="2"/>
        <v>105.63800000000001</v>
      </c>
    </row>
    <row r="20" spans="1:17" x14ac:dyDescent="0.25">
      <c r="A20">
        <v>18</v>
      </c>
      <c r="B20">
        <f t="shared" ca="1" si="0"/>
        <v>172.494</v>
      </c>
      <c r="D20">
        <v>18</v>
      </c>
      <c r="E20">
        <f t="shared" ca="1" si="3"/>
        <v>205.00200000000001</v>
      </c>
      <c r="G20">
        <v>18</v>
      </c>
      <c r="H20">
        <f t="shared" ca="1" si="4"/>
        <v>141.37200000000001</v>
      </c>
      <c r="J20">
        <v>18</v>
      </c>
      <c r="K20">
        <f t="shared" ca="1" si="5"/>
        <v>690.3</v>
      </c>
      <c r="M20">
        <v>18</v>
      </c>
      <c r="N20">
        <f t="shared" ca="1" si="1"/>
        <v>76.805999999999997</v>
      </c>
      <c r="P20">
        <v>18</v>
      </c>
      <c r="Q20">
        <f t="shared" ca="1" si="2"/>
        <v>111.852</v>
      </c>
    </row>
    <row r="21" spans="1:17" x14ac:dyDescent="0.25">
      <c r="A21">
        <v>19</v>
      </c>
      <c r="B21">
        <f t="shared" ca="1" si="0"/>
        <v>182.077</v>
      </c>
      <c r="D21">
        <v>19</v>
      </c>
      <c r="E21">
        <f t="shared" ca="1" si="3"/>
        <v>216.39099999999999</v>
      </c>
      <c r="G21">
        <v>19</v>
      </c>
      <c r="H21">
        <f t="shared" ca="1" si="4"/>
        <v>149.226</v>
      </c>
      <c r="J21">
        <v>19</v>
      </c>
      <c r="K21">
        <f t="shared" ca="1" si="5"/>
        <v>728.65</v>
      </c>
      <c r="M21">
        <v>19</v>
      </c>
      <c r="N21">
        <f t="shared" ca="1" si="1"/>
        <v>81.073000000000008</v>
      </c>
      <c r="P21">
        <v>19</v>
      </c>
      <c r="Q21">
        <f t="shared" ca="1" si="2"/>
        <v>118.066</v>
      </c>
    </row>
    <row r="22" spans="1:17" x14ac:dyDescent="0.25">
      <c r="A22">
        <v>20</v>
      </c>
      <c r="B22">
        <f t="shared" ca="1" si="0"/>
        <v>191.66</v>
      </c>
      <c r="D22">
        <v>20</v>
      </c>
      <c r="E22">
        <f t="shared" ca="1" si="3"/>
        <v>227.78</v>
      </c>
      <c r="G22">
        <v>20</v>
      </c>
      <c r="H22">
        <f t="shared" ca="1" si="4"/>
        <v>157.08000000000001</v>
      </c>
      <c r="J22">
        <v>20</v>
      </c>
      <c r="K22">
        <f t="shared" ca="1" si="5"/>
        <v>767</v>
      </c>
      <c r="M22">
        <v>20</v>
      </c>
      <c r="N22">
        <f t="shared" ca="1" si="1"/>
        <v>85.34</v>
      </c>
      <c r="P22">
        <v>20</v>
      </c>
      <c r="Q22">
        <f t="shared" ca="1" si="2"/>
        <v>124.28</v>
      </c>
    </row>
    <row r="23" spans="1:17" x14ac:dyDescent="0.25">
      <c r="A23">
        <v>21</v>
      </c>
      <c r="B23">
        <f t="shared" ca="1" si="0"/>
        <v>201.24299999999999</v>
      </c>
      <c r="D23">
        <v>21</v>
      </c>
      <c r="E23">
        <f t="shared" ca="1" si="3"/>
        <v>239.16900000000001</v>
      </c>
      <c r="G23">
        <v>21</v>
      </c>
      <c r="H23">
        <f t="shared" ca="1" si="4"/>
        <v>164.934</v>
      </c>
      <c r="J23">
        <v>21</v>
      </c>
      <c r="K23">
        <f t="shared" ca="1" si="5"/>
        <v>805.35</v>
      </c>
      <c r="M23">
        <v>21</v>
      </c>
      <c r="N23">
        <f t="shared" ca="1" si="1"/>
        <v>89.606999999999999</v>
      </c>
      <c r="P23">
        <v>21</v>
      </c>
      <c r="Q23">
        <f t="shared" ca="1" si="2"/>
        <v>130.494</v>
      </c>
    </row>
    <row r="24" spans="1:17" x14ac:dyDescent="0.25">
      <c r="A24">
        <v>22</v>
      </c>
      <c r="B24">
        <f t="shared" ca="1" si="0"/>
        <v>210.82599999999999</v>
      </c>
      <c r="D24">
        <v>22</v>
      </c>
      <c r="E24">
        <f t="shared" ca="1" si="3"/>
        <v>250.55799999999999</v>
      </c>
      <c r="G24">
        <v>22</v>
      </c>
      <c r="H24">
        <f t="shared" ca="1" si="4"/>
        <v>172.78800000000001</v>
      </c>
      <c r="J24">
        <v>22</v>
      </c>
      <c r="K24">
        <f t="shared" ca="1" si="5"/>
        <v>843.7</v>
      </c>
      <c r="M24">
        <v>22</v>
      </c>
      <c r="N24">
        <f t="shared" ca="1" si="1"/>
        <v>93.873999999999995</v>
      </c>
      <c r="P24">
        <v>22</v>
      </c>
      <c r="Q24">
        <f t="shared" ca="1" si="2"/>
        <v>136.708</v>
      </c>
    </row>
    <row r="25" spans="1:17" x14ac:dyDescent="0.25">
      <c r="A25">
        <v>23</v>
      </c>
      <c r="B25">
        <f t="shared" ca="1" si="0"/>
        <v>220.40899999999999</v>
      </c>
      <c r="D25">
        <v>23</v>
      </c>
      <c r="E25">
        <f t="shared" ca="1" si="3"/>
        <v>261.947</v>
      </c>
      <c r="G25">
        <v>23</v>
      </c>
      <c r="H25">
        <f t="shared" ca="1" si="4"/>
        <v>180.642</v>
      </c>
      <c r="J25">
        <v>23</v>
      </c>
      <c r="K25">
        <f t="shared" ca="1" si="5"/>
        <v>882.05</v>
      </c>
      <c r="M25">
        <v>23</v>
      </c>
      <c r="N25">
        <f t="shared" ca="1" si="1"/>
        <v>98.141000000000005</v>
      </c>
      <c r="P25">
        <v>23</v>
      </c>
      <c r="Q25">
        <f t="shared" ca="1" si="2"/>
        <v>142.922</v>
      </c>
    </row>
    <row r="26" spans="1:17" x14ac:dyDescent="0.25">
      <c r="A26">
        <v>24</v>
      </c>
      <c r="B26">
        <f t="shared" ca="1" si="0"/>
        <v>229.99199999999999</v>
      </c>
      <c r="D26">
        <v>24</v>
      </c>
      <c r="E26">
        <f t="shared" ca="1" si="3"/>
        <v>273.33600000000001</v>
      </c>
      <c r="G26">
        <v>24</v>
      </c>
      <c r="H26">
        <f t="shared" ca="1" si="4"/>
        <v>188.49600000000001</v>
      </c>
      <c r="J26">
        <v>24</v>
      </c>
      <c r="K26">
        <f t="shared" ca="1" si="5"/>
        <v>920.4</v>
      </c>
      <c r="M26">
        <v>24</v>
      </c>
      <c r="N26">
        <f t="shared" ca="1" si="1"/>
        <v>102.408</v>
      </c>
      <c r="P26">
        <v>24</v>
      </c>
      <c r="Q26">
        <f t="shared" ca="1" si="2"/>
        <v>149.136</v>
      </c>
    </row>
    <row r="27" spans="1:17" x14ac:dyDescent="0.25">
      <c r="A27">
        <v>25</v>
      </c>
      <c r="B27">
        <f t="shared" ca="1" si="0"/>
        <v>239.57499999999999</v>
      </c>
      <c r="D27">
        <v>25</v>
      </c>
      <c r="E27">
        <f t="shared" ca="1" si="3"/>
        <v>284.72500000000002</v>
      </c>
      <c r="G27">
        <v>25</v>
      </c>
      <c r="H27">
        <f t="shared" ca="1" si="4"/>
        <v>196.35</v>
      </c>
      <c r="J27">
        <v>25</v>
      </c>
      <c r="K27">
        <f t="shared" ca="1" si="5"/>
        <v>958.75</v>
      </c>
      <c r="M27">
        <v>25</v>
      </c>
      <c r="N27">
        <f t="shared" ca="1" si="1"/>
        <v>106.675</v>
      </c>
      <c r="P27">
        <v>25</v>
      </c>
      <c r="Q27">
        <f t="shared" ca="1" si="2"/>
        <v>155.35</v>
      </c>
    </row>
    <row r="28" spans="1:17" x14ac:dyDescent="0.25">
      <c r="A28">
        <v>26</v>
      </c>
      <c r="B28">
        <f t="shared" ca="1" si="0"/>
        <v>249.15799999999999</v>
      </c>
      <c r="D28">
        <v>26</v>
      </c>
      <c r="E28">
        <f t="shared" ca="1" si="3"/>
        <v>296.11399999999998</v>
      </c>
      <c r="G28">
        <v>26</v>
      </c>
      <c r="H28">
        <f t="shared" ca="1" si="4"/>
        <v>204.20400000000001</v>
      </c>
      <c r="J28">
        <v>26</v>
      </c>
      <c r="K28">
        <f t="shared" ca="1" si="5"/>
        <v>997.1</v>
      </c>
      <c r="M28">
        <v>26</v>
      </c>
      <c r="N28">
        <f t="shared" ca="1" si="1"/>
        <v>110.94200000000001</v>
      </c>
      <c r="P28">
        <v>26</v>
      </c>
      <c r="Q28">
        <f t="shared" ca="1" si="2"/>
        <v>161.56399999999999</v>
      </c>
    </row>
    <row r="29" spans="1:17" x14ac:dyDescent="0.25">
      <c r="A29">
        <v>27</v>
      </c>
      <c r="B29">
        <f t="shared" ca="1" si="0"/>
        <v>258.74099999999999</v>
      </c>
      <c r="D29">
        <v>27</v>
      </c>
      <c r="E29">
        <f t="shared" ca="1" si="3"/>
        <v>307.50299999999999</v>
      </c>
      <c r="G29">
        <v>27</v>
      </c>
      <c r="H29">
        <f t="shared" ca="1" si="4"/>
        <v>212.05799999999999</v>
      </c>
      <c r="J29">
        <v>27</v>
      </c>
      <c r="K29">
        <f t="shared" ca="1" si="5"/>
        <v>1035.45</v>
      </c>
      <c r="M29">
        <v>27</v>
      </c>
      <c r="N29">
        <f t="shared" ca="1" si="1"/>
        <v>115.209</v>
      </c>
      <c r="P29">
        <v>27</v>
      </c>
      <c r="Q29">
        <f t="shared" ca="1" si="2"/>
        <v>167.77799999999999</v>
      </c>
    </row>
    <row r="30" spans="1:17" x14ac:dyDescent="0.25">
      <c r="A30">
        <v>28</v>
      </c>
      <c r="B30">
        <f t="shared" ca="1" si="0"/>
        <v>268.32400000000001</v>
      </c>
      <c r="D30">
        <v>28</v>
      </c>
      <c r="E30">
        <f t="shared" ca="1" si="3"/>
        <v>318.892</v>
      </c>
      <c r="G30">
        <v>28</v>
      </c>
      <c r="H30">
        <f t="shared" ca="1" si="4"/>
        <v>219.91200000000001</v>
      </c>
      <c r="J30">
        <v>28</v>
      </c>
      <c r="K30">
        <f t="shared" ca="1" si="5"/>
        <v>1073.8</v>
      </c>
      <c r="M30">
        <v>28</v>
      </c>
      <c r="N30">
        <f t="shared" ca="1" si="1"/>
        <v>119.476</v>
      </c>
      <c r="P30">
        <v>28</v>
      </c>
      <c r="Q30">
        <f t="shared" ca="1" si="2"/>
        <v>173.99199999999999</v>
      </c>
    </row>
    <row r="31" spans="1:17" x14ac:dyDescent="0.25">
      <c r="A31">
        <v>29</v>
      </c>
      <c r="B31">
        <f t="shared" ca="1" si="0"/>
        <v>277.90699999999998</v>
      </c>
      <c r="D31">
        <v>29</v>
      </c>
      <c r="E31">
        <f t="shared" ca="1" si="3"/>
        <v>330.28100000000001</v>
      </c>
      <c r="G31">
        <v>29</v>
      </c>
      <c r="H31">
        <f t="shared" ca="1" si="4"/>
        <v>227.76599999999999</v>
      </c>
      <c r="J31">
        <v>29</v>
      </c>
      <c r="K31">
        <f t="shared" ca="1" si="5"/>
        <v>1112.1500000000001</v>
      </c>
      <c r="M31">
        <v>29</v>
      </c>
      <c r="N31">
        <f t="shared" ca="1" si="1"/>
        <v>123.74299999999999</v>
      </c>
      <c r="P31">
        <v>29</v>
      </c>
      <c r="Q31">
        <f t="shared" ca="1" si="2"/>
        <v>180.20599999999999</v>
      </c>
    </row>
    <row r="32" spans="1:17" x14ac:dyDescent="0.25">
      <c r="A32">
        <v>30</v>
      </c>
      <c r="B32">
        <f t="shared" ca="1" si="0"/>
        <v>287.49</v>
      </c>
      <c r="D32">
        <v>30</v>
      </c>
      <c r="E32">
        <f t="shared" ca="1" si="3"/>
        <v>341.67</v>
      </c>
      <c r="G32">
        <v>30</v>
      </c>
      <c r="H32">
        <f t="shared" ca="1" si="4"/>
        <v>235.62</v>
      </c>
      <c r="J32">
        <v>30</v>
      </c>
      <c r="K32">
        <f t="shared" ca="1" si="5"/>
        <v>1150.5</v>
      </c>
      <c r="M32">
        <v>30</v>
      </c>
      <c r="N32">
        <f t="shared" ca="1" si="1"/>
        <v>128.01</v>
      </c>
      <c r="P32">
        <v>30</v>
      </c>
      <c r="Q32">
        <f t="shared" ca="1" si="2"/>
        <v>186.42</v>
      </c>
    </row>
    <row r="33" spans="1:17" x14ac:dyDescent="0.25">
      <c r="A33">
        <v>31</v>
      </c>
      <c r="B33">
        <f t="shared" ca="1" si="0"/>
        <v>297.07299999999998</v>
      </c>
      <c r="D33">
        <v>31</v>
      </c>
      <c r="E33">
        <f t="shared" ca="1" si="3"/>
        <v>353.05900000000003</v>
      </c>
      <c r="G33">
        <v>31</v>
      </c>
      <c r="H33">
        <f t="shared" ca="1" si="4"/>
        <v>243.47399999999999</v>
      </c>
      <c r="J33">
        <v>31</v>
      </c>
      <c r="K33">
        <f t="shared" ca="1" si="5"/>
        <v>1188.8499999999999</v>
      </c>
      <c r="M33">
        <v>31</v>
      </c>
      <c r="N33">
        <f t="shared" ca="1" si="1"/>
        <v>132.27699999999999</v>
      </c>
      <c r="P33">
        <v>31</v>
      </c>
      <c r="Q33">
        <f t="shared" ca="1" si="2"/>
        <v>192.63399999999999</v>
      </c>
    </row>
    <row r="34" spans="1:17" x14ac:dyDescent="0.25">
      <c r="A34">
        <v>32</v>
      </c>
      <c r="B34">
        <f t="shared" ca="1" si="0"/>
        <v>306.65600000000001</v>
      </c>
      <c r="D34">
        <v>32</v>
      </c>
      <c r="E34">
        <f t="shared" ca="1" si="3"/>
        <v>364.44799999999998</v>
      </c>
      <c r="G34">
        <v>32</v>
      </c>
      <c r="H34">
        <f t="shared" ca="1" si="4"/>
        <v>251.328</v>
      </c>
      <c r="J34">
        <v>32</v>
      </c>
      <c r="K34">
        <f t="shared" ca="1" si="5"/>
        <v>1227.2</v>
      </c>
      <c r="M34">
        <v>32</v>
      </c>
      <c r="N34">
        <f t="shared" ca="1" si="1"/>
        <v>136.54400000000001</v>
      </c>
      <c r="P34">
        <v>32</v>
      </c>
      <c r="Q34">
        <f t="shared" ca="1" si="2"/>
        <v>198.84800000000001</v>
      </c>
    </row>
    <row r="35" spans="1:17" x14ac:dyDescent="0.25">
      <c r="A35">
        <v>33</v>
      </c>
      <c r="B35">
        <f t="shared" ca="1" si="0"/>
        <v>316.23899999999998</v>
      </c>
      <c r="D35">
        <v>33</v>
      </c>
      <c r="E35">
        <f t="shared" ca="1" si="3"/>
        <v>375.83699999999999</v>
      </c>
      <c r="G35">
        <v>33</v>
      </c>
      <c r="H35">
        <f t="shared" ca="1" si="4"/>
        <v>259.18200000000002</v>
      </c>
      <c r="J35">
        <v>33</v>
      </c>
      <c r="K35">
        <f t="shared" ca="1" si="5"/>
        <v>1265.55</v>
      </c>
      <c r="M35">
        <v>33</v>
      </c>
      <c r="N35">
        <f t="shared" ca="1" si="1"/>
        <v>140.81100000000001</v>
      </c>
      <c r="P35">
        <v>33</v>
      </c>
      <c r="Q35">
        <f t="shared" ca="1" si="2"/>
        <v>205.06200000000001</v>
      </c>
    </row>
    <row r="36" spans="1:17" x14ac:dyDescent="0.25">
      <c r="A36">
        <v>34</v>
      </c>
      <c r="B36">
        <f t="shared" ca="1" si="0"/>
        <v>325.822</v>
      </c>
      <c r="D36">
        <v>34</v>
      </c>
      <c r="E36">
        <f t="shared" ca="1" si="3"/>
        <v>387.226</v>
      </c>
      <c r="G36">
        <v>34</v>
      </c>
      <c r="H36">
        <f t="shared" ca="1" si="4"/>
        <v>267.036</v>
      </c>
      <c r="J36">
        <v>34</v>
      </c>
      <c r="K36">
        <f t="shared" ca="1" si="5"/>
        <v>1303.9000000000001</v>
      </c>
      <c r="M36">
        <v>34</v>
      </c>
      <c r="N36">
        <f t="shared" ca="1" si="1"/>
        <v>145.078</v>
      </c>
      <c r="P36">
        <v>34</v>
      </c>
      <c r="Q36">
        <f t="shared" ca="1" si="2"/>
        <v>211.27600000000001</v>
      </c>
    </row>
    <row r="37" spans="1:17" x14ac:dyDescent="0.25">
      <c r="A37">
        <v>35</v>
      </c>
      <c r="B37">
        <f t="shared" ca="1" si="0"/>
        <v>335.40499999999997</v>
      </c>
      <c r="D37">
        <v>35</v>
      </c>
      <c r="E37">
        <f t="shared" ca="1" si="3"/>
        <v>398.61500000000001</v>
      </c>
      <c r="G37">
        <v>35</v>
      </c>
      <c r="H37">
        <f t="shared" ca="1" si="4"/>
        <v>274.89</v>
      </c>
      <c r="J37">
        <v>35</v>
      </c>
      <c r="K37">
        <f t="shared" ca="1" si="5"/>
        <v>1342.25</v>
      </c>
      <c r="M37">
        <v>35</v>
      </c>
      <c r="N37">
        <f t="shared" ca="1" si="1"/>
        <v>149.345</v>
      </c>
      <c r="P37">
        <v>35</v>
      </c>
      <c r="Q37">
        <f t="shared" ca="1" si="2"/>
        <v>217.49</v>
      </c>
    </row>
    <row r="38" spans="1:17" x14ac:dyDescent="0.25">
      <c r="A38">
        <v>36</v>
      </c>
      <c r="B38">
        <f t="shared" ca="1" si="0"/>
        <v>344.988</v>
      </c>
      <c r="D38">
        <v>36</v>
      </c>
      <c r="E38">
        <f t="shared" ca="1" si="3"/>
        <v>410.00400000000002</v>
      </c>
      <c r="G38">
        <v>36</v>
      </c>
      <c r="H38">
        <f t="shared" ca="1" si="4"/>
        <v>282.74400000000003</v>
      </c>
      <c r="J38">
        <v>36</v>
      </c>
      <c r="K38">
        <f t="shared" ca="1" si="5"/>
        <v>1380.6</v>
      </c>
      <c r="M38">
        <v>36</v>
      </c>
      <c r="N38">
        <f t="shared" ca="1" si="1"/>
        <v>153.61199999999999</v>
      </c>
      <c r="P38">
        <v>36</v>
      </c>
      <c r="Q38">
        <f t="shared" ca="1" si="2"/>
        <v>223.70400000000001</v>
      </c>
    </row>
    <row r="39" spans="1:17" x14ac:dyDescent="0.25">
      <c r="A39">
        <v>37</v>
      </c>
      <c r="B39">
        <f t="shared" ca="1" si="0"/>
        <v>354.57100000000003</v>
      </c>
      <c r="D39">
        <v>37</v>
      </c>
      <c r="E39">
        <f t="shared" ca="1" si="3"/>
        <v>421.39300000000003</v>
      </c>
      <c r="G39">
        <v>37</v>
      </c>
      <c r="H39">
        <f t="shared" ca="1" si="4"/>
        <v>290.59800000000001</v>
      </c>
      <c r="J39">
        <v>37</v>
      </c>
      <c r="K39">
        <f t="shared" ca="1" si="5"/>
        <v>1418.95</v>
      </c>
      <c r="M39">
        <v>37</v>
      </c>
      <c r="N39">
        <f t="shared" ca="1" si="1"/>
        <v>157.87899999999999</v>
      </c>
      <c r="P39">
        <v>37</v>
      </c>
      <c r="Q39">
        <f t="shared" ca="1" si="2"/>
        <v>229.91800000000001</v>
      </c>
    </row>
    <row r="40" spans="1:17" x14ac:dyDescent="0.25">
      <c r="A40">
        <v>38</v>
      </c>
      <c r="B40">
        <f t="shared" ca="1" si="0"/>
        <v>364.154</v>
      </c>
      <c r="D40">
        <v>38</v>
      </c>
      <c r="E40">
        <f t="shared" ca="1" si="3"/>
        <v>432.78199999999998</v>
      </c>
      <c r="G40">
        <v>38</v>
      </c>
      <c r="H40">
        <f t="shared" ca="1" si="4"/>
        <v>298.452</v>
      </c>
      <c r="J40">
        <v>38</v>
      </c>
      <c r="K40">
        <f t="shared" ca="1" si="5"/>
        <v>1457.3</v>
      </c>
      <c r="M40">
        <v>38</v>
      </c>
      <c r="N40">
        <f t="shared" ca="1" si="1"/>
        <v>162.14600000000002</v>
      </c>
      <c r="P40">
        <v>38</v>
      </c>
      <c r="Q40">
        <f t="shared" ca="1" si="2"/>
        <v>236.13200000000001</v>
      </c>
    </row>
    <row r="41" spans="1:17" x14ac:dyDescent="0.25">
      <c r="A41">
        <v>39</v>
      </c>
      <c r="B41">
        <f t="shared" ca="1" si="0"/>
        <v>373.73700000000002</v>
      </c>
      <c r="D41">
        <v>39</v>
      </c>
      <c r="E41">
        <f t="shared" ca="1" si="3"/>
        <v>444.17099999999999</v>
      </c>
      <c r="G41">
        <v>39</v>
      </c>
      <c r="H41">
        <f t="shared" ca="1" si="4"/>
        <v>306.30599999999998</v>
      </c>
      <c r="J41">
        <v>39</v>
      </c>
      <c r="K41">
        <f t="shared" ca="1" si="5"/>
        <v>1495.65</v>
      </c>
      <c r="M41">
        <v>39</v>
      </c>
      <c r="N41">
        <f t="shared" ca="1" si="1"/>
        <v>166.41300000000001</v>
      </c>
      <c r="P41">
        <v>39</v>
      </c>
      <c r="Q41">
        <f t="shared" ca="1" si="2"/>
        <v>242.346</v>
      </c>
    </row>
    <row r="42" spans="1:17" x14ac:dyDescent="0.25">
      <c r="A42">
        <v>40</v>
      </c>
      <c r="B42">
        <f t="shared" ca="1" si="0"/>
        <v>383.32</v>
      </c>
      <c r="D42">
        <v>40</v>
      </c>
      <c r="E42">
        <f t="shared" ca="1" si="3"/>
        <v>455.56</v>
      </c>
      <c r="G42">
        <v>40</v>
      </c>
      <c r="H42">
        <f t="shared" ca="1" si="4"/>
        <v>314.16000000000003</v>
      </c>
      <c r="J42">
        <v>40</v>
      </c>
      <c r="K42">
        <f t="shared" ca="1" si="5"/>
        <v>1534</v>
      </c>
      <c r="M42">
        <v>40</v>
      </c>
      <c r="N42">
        <f t="shared" ca="1" si="1"/>
        <v>170.68</v>
      </c>
      <c r="P42">
        <v>40</v>
      </c>
      <c r="Q42">
        <f t="shared" ca="1" si="2"/>
        <v>248.56</v>
      </c>
    </row>
    <row r="43" spans="1:17" x14ac:dyDescent="0.25">
      <c r="A43">
        <v>41</v>
      </c>
      <c r="B43">
        <f t="shared" ca="1" si="0"/>
        <v>392.90300000000002</v>
      </c>
      <c r="D43">
        <v>41</v>
      </c>
      <c r="E43">
        <f t="shared" ca="1" si="3"/>
        <v>466.94900000000001</v>
      </c>
      <c r="G43">
        <v>41</v>
      </c>
      <c r="H43">
        <f t="shared" ca="1" si="4"/>
        <v>322.01400000000001</v>
      </c>
      <c r="J43">
        <v>41</v>
      </c>
      <c r="K43">
        <f t="shared" ca="1" si="5"/>
        <v>1572.35</v>
      </c>
      <c r="M43">
        <v>41</v>
      </c>
      <c r="N43">
        <f t="shared" ca="1" si="1"/>
        <v>174.947</v>
      </c>
      <c r="P43">
        <v>41</v>
      </c>
      <c r="Q43">
        <f t="shared" ca="1" si="2"/>
        <v>254.774</v>
      </c>
    </row>
    <row r="44" spans="1:17" x14ac:dyDescent="0.25">
      <c r="A44">
        <v>42</v>
      </c>
      <c r="B44">
        <f t="shared" ca="1" si="0"/>
        <v>402.48599999999999</v>
      </c>
      <c r="D44">
        <v>42</v>
      </c>
      <c r="E44">
        <f t="shared" ca="1" si="3"/>
        <v>478.33800000000002</v>
      </c>
      <c r="G44">
        <v>42</v>
      </c>
      <c r="H44">
        <f t="shared" ca="1" si="4"/>
        <v>329.86799999999999</v>
      </c>
      <c r="J44">
        <v>42</v>
      </c>
      <c r="K44">
        <f t="shared" ca="1" si="5"/>
        <v>1610.7</v>
      </c>
      <c r="M44">
        <v>42</v>
      </c>
      <c r="N44">
        <f t="shared" ca="1" si="1"/>
        <v>179.214</v>
      </c>
      <c r="P44">
        <v>42</v>
      </c>
      <c r="Q44">
        <f t="shared" ca="1" si="2"/>
        <v>260.988</v>
      </c>
    </row>
    <row r="45" spans="1:17" x14ac:dyDescent="0.25">
      <c r="A45">
        <v>43</v>
      </c>
      <c r="B45">
        <f t="shared" ca="1" si="0"/>
        <v>412.06900000000002</v>
      </c>
      <c r="D45">
        <v>43</v>
      </c>
      <c r="E45">
        <f t="shared" ca="1" si="3"/>
        <v>489.72699999999998</v>
      </c>
      <c r="G45">
        <v>43</v>
      </c>
      <c r="H45">
        <f t="shared" ca="1" si="4"/>
        <v>337.72199999999998</v>
      </c>
      <c r="J45">
        <v>43</v>
      </c>
      <c r="K45">
        <f t="shared" ca="1" si="5"/>
        <v>1649.05</v>
      </c>
      <c r="M45">
        <v>43</v>
      </c>
      <c r="N45">
        <f t="shared" ca="1" si="1"/>
        <v>183.48099999999999</v>
      </c>
      <c r="P45">
        <v>43</v>
      </c>
      <c r="Q45">
        <f t="shared" ca="1" si="2"/>
        <v>267.202</v>
      </c>
    </row>
    <row r="46" spans="1:17" x14ac:dyDescent="0.25">
      <c r="A46">
        <v>44</v>
      </c>
      <c r="B46">
        <f t="shared" ca="1" si="0"/>
        <v>421.65199999999999</v>
      </c>
      <c r="D46">
        <v>44</v>
      </c>
      <c r="E46">
        <f t="shared" ca="1" si="3"/>
        <v>501.11599999999999</v>
      </c>
      <c r="G46">
        <v>44</v>
      </c>
      <c r="H46">
        <f t="shared" ca="1" si="4"/>
        <v>345.57600000000002</v>
      </c>
      <c r="J46">
        <v>44</v>
      </c>
      <c r="K46">
        <f t="shared" ca="1" si="5"/>
        <v>1687.4</v>
      </c>
      <c r="M46">
        <v>44</v>
      </c>
      <c r="N46">
        <f t="shared" ca="1" si="1"/>
        <v>187.74799999999999</v>
      </c>
      <c r="P46">
        <v>44</v>
      </c>
      <c r="Q46">
        <f t="shared" ca="1" si="2"/>
        <v>273.416</v>
      </c>
    </row>
    <row r="47" spans="1:17" x14ac:dyDescent="0.25">
      <c r="A47">
        <v>45</v>
      </c>
      <c r="B47">
        <f t="shared" ca="1" si="0"/>
        <v>431.23500000000001</v>
      </c>
      <c r="D47">
        <v>45</v>
      </c>
      <c r="E47">
        <f t="shared" ca="1" si="3"/>
        <v>512.505</v>
      </c>
      <c r="G47">
        <v>45</v>
      </c>
      <c r="H47">
        <f t="shared" ca="1" si="4"/>
        <v>353.43</v>
      </c>
      <c r="J47">
        <v>45</v>
      </c>
      <c r="K47">
        <f t="shared" ca="1" si="5"/>
        <v>1725.75</v>
      </c>
      <c r="M47">
        <v>45</v>
      </c>
      <c r="N47">
        <f t="shared" ca="1" si="1"/>
        <v>192.01499999999999</v>
      </c>
      <c r="P47">
        <v>45</v>
      </c>
      <c r="Q47">
        <f t="shared" ca="1" si="2"/>
        <v>279.63</v>
      </c>
    </row>
    <row r="48" spans="1:17" x14ac:dyDescent="0.25">
      <c r="A48">
        <v>46</v>
      </c>
      <c r="B48">
        <f t="shared" ca="1" si="0"/>
        <v>440.81799999999998</v>
      </c>
      <c r="D48">
        <v>46</v>
      </c>
      <c r="E48">
        <f t="shared" ca="1" si="3"/>
        <v>523.89400000000001</v>
      </c>
      <c r="G48">
        <v>46</v>
      </c>
      <c r="H48">
        <f t="shared" ca="1" si="4"/>
        <v>361.28399999999999</v>
      </c>
      <c r="J48">
        <v>46</v>
      </c>
      <c r="K48">
        <f t="shared" ca="1" si="5"/>
        <v>1764.1</v>
      </c>
      <c r="M48">
        <v>46</v>
      </c>
      <c r="N48">
        <f t="shared" ca="1" si="1"/>
        <v>196.28200000000001</v>
      </c>
      <c r="P48">
        <v>46</v>
      </c>
      <c r="Q48">
        <f t="shared" ca="1" si="2"/>
        <v>285.84399999999999</v>
      </c>
    </row>
    <row r="49" spans="1:17" x14ac:dyDescent="0.25">
      <c r="A49">
        <v>47</v>
      </c>
      <c r="B49">
        <f t="shared" ca="1" si="0"/>
        <v>450.40100000000001</v>
      </c>
      <c r="D49">
        <v>47</v>
      </c>
      <c r="E49">
        <f t="shared" ca="1" si="3"/>
        <v>535.28300000000002</v>
      </c>
      <c r="G49">
        <v>47</v>
      </c>
      <c r="H49">
        <f t="shared" ca="1" si="4"/>
        <v>369.13799999999998</v>
      </c>
      <c r="J49">
        <v>47</v>
      </c>
      <c r="K49">
        <f t="shared" ca="1" si="5"/>
        <v>1802.45</v>
      </c>
      <c r="M49">
        <v>47</v>
      </c>
      <c r="N49">
        <f t="shared" ca="1" si="1"/>
        <v>200.54900000000001</v>
      </c>
      <c r="P49">
        <v>47</v>
      </c>
      <c r="Q49">
        <f t="shared" ca="1" si="2"/>
        <v>292.05799999999999</v>
      </c>
    </row>
    <row r="50" spans="1:17" x14ac:dyDescent="0.25">
      <c r="A50">
        <v>48</v>
      </c>
      <c r="B50">
        <f t="shared" ca="1" si="0"/>
        <v>459.98399999999998</v>
      </c>
      <c r="D50">
        <v>48</v>
      </c>
      <c r="E50">
        <f t="shared" ca="1" si="3"/>
        <v>546.67200000000003</v>
      </c>
      <c r="G50">
        <v>48</v>
      </c>
      <c r="H50">
        <f t="shared" ca="1" si="4"/>
        <v>376.99200000000002</v>
      </c>
      <c r="J50">
        <v>48</v>
      </c>
      <c r="K50">
        <f t="shared" ca="1" si="5"/>
        <v>1840.8</v>
      </c>
      <c r="M50">
        <v>48</v>
      </c>
      <c r="N50">
        <f t="shared" ca="1" si="1"/>
        <v>204.816</v>
      </c>
      <c r="P50">
        <v>48</v>
      </c>
      <c r="Q50">
        <f t="shared" ca="1" si="2"/>
        <v>298.27199999999999</v>
      </c>
    </row>
    <row r="51" spans="1:17" x14ac:dyDescent="0.25">
      <c r="A51">
        <v>49</v>
      </c>
      <c r="B51">
        <f t="shared" ca="1" si="0"/>
        <v>469.56700000000001</v>
      </c>
      <c r="D51">
        <v>49</v>
      </c>
      <c r="E51">
        <f t="shared" ca="1" si="3"/>
        <v>558.06100000000004</v>
      </c>
      <c r="G51">
        <v>49</v>
      </c>
      <c r="H51">
        <f t="shared" ca="1" si="4"/>
        <v>384.846</v>
      </c>
      <c r="J51">
        <v>49</v>
      </c>
      <c r="K51">
        <f t="shared" ca="1" si="5"/>
        <v>1879.15</v>
      </c>
      <c r="M51">
        <v>49</v>
      </c>
      <c r="N51">
        <f t="shared" ca="1" si="1"/>
        <v>209.083</v>
      </c>
      <c r="P51">
        <v>49</v>
      </c>
      <c r="Q51">
        <f t="shared" ca="1" si="2"/>
        <v>304.48599999999999</v>
      </c>
    </row>
    <row r="52" spans="1:17" x14ac:dyDescent="0.25">
      <c r="A52">
        <v>50</v>
      </c>
      <c r="B52">
        <f t="shared" ca="1" si="0"/>
        <v>479.15</v>
      </c>
      <c r="D52">
        <v>50</v>
      </c>
      <c r="E52">
        <f t="shared" ca="1" si="3"/>
        <v>569.45000000000005</v>
      </c>
      <c r="G52">
        <v>50</v>
      </c>
      <c r="H52">
        <f t="shared" ca="1" si="4"/>
        <v>392.7</v>
      </c>
      <c r="J52">
        <v>50</v>
      </c>
      <c r="K52">
        <f t="shared" ca="1" si="5"/>
        <v>1917.5</v>
      </c>
      <c r="M52">
        <v>50</v>
      </c>
      <c r="N52">
        <f t="shared" ca="1" si="1"/>
        <v>213.35</v>
      </c>
      <c r="P52">
        <v>50</v>
      </c>
      <c r="Q52">
        <f t="shared" ca="1" si="2"/>
        <v>310.7</v>
      </c>
    </row>
    <row r="53" spans="1:17" x14ac:dyDescent="0.25">
      <c r="A53">
        <v>51</v>
      </c>
      <c r="B53">
        <f t="shared" ca="1" si="0"/>
        <v>488.733</v>
      </c>
      <c r="D53">
        <v>51</v>
      </c>
      <c r="E53">
        <f t="shared" ca="1" si="3"/>
        <v>580.83900000000006</v>
      </c>
      <c r="G53">
        <v>51</v>
      </c>
      <c r="H53">
        <f t="shared" ca="1" si="4"/>
        <v>400.55399999999997</v>
      </c>
      <c r="J53">
        <v>51</v>
      </c>
      <c r="K53">
        <f t="shared" ca="1" si="5"/>
        <v>1955.85</v>
      </c>
      <c r="M53">
        <v>51</v>
      </c>
      <c r="N53">
        <f t="shared" ca="1" si="1"/>
        <v>217.61699999999999</v>
      </c>
      <c r="P53">
        <v>51</v>
      </c>
      <c r="Q53">
        <f t="shared" ca="1" si="2"/>
        <v>316.91399999999999</v>
      </c>
    </row>
    <row r="54" spans="1:17" x14ac:dyDescent="0.25">
      <c r="A54">
        <v>52</v>
      </c>
      <c r="B54">
        <f t="shared" ca="1" si="0"/>
        <v>498.31599999999997</v>
      </c>
      <c r="D54">
        <v>52</v>
      </c>
      <c r="E54">
        <f t="shared" ca="1" si="3"/>
        <v>592.22799999999995</v>
      </c>
      <c r="G54">
        <v>52</v>
      </c>
      <c r="H54">
        <f t="shared" ca="1" si="4"/>
        <v>408.40800000000002</v>
      </c>
      <c r="J54">
        <v>52</v>
      </c>
      <c r="K54">
        <f t="shared" ca="1" si="5"/>
        <v>1994.2</v>
      </c>
      <c r="M54">
        <v>52</v>
      </c>
      <c r="N54">
        <f t="shared" ca="1" si="1"/>
        <v>221.88400000000001</v>
      </c>
      <c r="P54">
        <v>52</v>
      </c>
      <c r="Q54">
        <f t="shared" ca="1" si="2"/>
        <v>323.12799999999999</v>
      </c>
    </row>
    <row r="55" spans="1:17" x14ac:dyDescent="0.25">
      <c r="A55">
        <v>53</v>
      </c>
      <c r="B55">
        <f t="shared" ca="1" si="0"/>
        <v>507.899</v>
      </c>
      <c r="D55">
        <v>53</v>
      </c>
      <c r="E55">
        <f t="shared" ca="1" si="3"/>
        <v>603.61699999999996</v>
      </c>
      <c r="G55">
        <v>53</v>
      </c>
      <c r="H55">
        <f t="shared" ca="1" si="4"/>
        <v>416.262</v>
      </c>
      <c r="J55">
        <v>53</v>
      </c>
      <c r="K55">
        <f t="shared" ca="1" si="5"/>
        <v>2032.55</v>
      </c>
      <c r="M55">
        <v>53</v>
      </c>
      <c r="N55">
        <f t="shared" ca="1" si="1"/>
        <v>226.15100000000001</v>
      </c>
      <c r="P55">
        <v>53</v>
      </c>
      <c r="Q55">
        <f t="shared" ca="1" si="2"/>
        <v>329.34199999999998</v>
      </c>
    </row>
    <row r="56" spans="1:17" x14ac:dyDescent="0.25">
      <c r="A56">
        <v>54</v>
      </c>
      <c r="B56">
        <f t="shared" ca="1" si="0"/>
        <v>517.48199999999997</v>
      </c>
      <c r="D56">
        <v>54</v>
      </c>
      <c r="E56">
        <f t="shared" ca="1" si="3"/>
        <v>615.00599999999997</v>
      </c>
      <c r="G56">
        <v>54</v>
      </c>
      <c r="H56">
        <f t="shared" ca="1" si="4"/>
        <v>424.11599999999999</v>
      </c>
      <c r="J56">
        <v>54</v>
      </c>
      <c r="K56">
        <f t="shared" ca="1" si="5"/>
        <v>2070.9</v>
      </c>
      <c r="M56">
        <v>54</v>
      </c>
      <c r="N56">
        <f t="shared" ca="1" si="1"/>
        <v>230.41800000000001</v>
      </c>
      <c r="P56">
        <v>54</v>
      </c>
      <c r="Q56">
        <f t="shared" ca="1" si="2"/>
        <v>335.55599999999998</v>
      </c>
    </row>
    <row r="57" spans="1:17" x14ac:dyDescent="0.25">
      <c r="A57">
        <v>55</v>
      </c>
      <c r="B57">
        <f t="shared" ca="1" si="0"/>
        <v>527.06500000000005</v>
      </c>
      <c r="D57">
        <v>55</v>
      </c>
      <c r="E57">
        <f t="shared" ca="1" si="3"/>
        <v>626.39499999999998</v>
      </c>
      <c r="G57">
        <v>55</v>
      </c>
      <c r="H57">
        <f t="shared" ca="1" si="4"/>
        <v>431.97</v>
      </c>
      <c r="J57">
        <v>55</v>
      </c>
      <c r="K57">
        <f t="shared" ca="1" si="5"/>
        <v>2109.25</v>
      </c>
      <c r="M57">
        <v>55</v>
      </c>
      <c r="N57">
        <f t="shared" ca="1" si="1"/>
        <v>234.685</v>
      </c>
      <c r="P57">
        <v>55</v>
      </c>
      <c r="Q57">
        <f t="shared" ca="1" si="2"/>
        <v>341.77</v>
      </c>
    </row>
    <row r="58" spans="1:17" x14ac:dyDescent="0.25">
      <c r="A58">
        <v>56</v>
      </c>
      <c r="B58">
        <f t="shared" ca="1" si="0"/>
        <v>536.64800000000002</v>
      </c>
      <c r="D58">
        <v>56</v>
      </c>
      <c r="E58">
        <f t="shared" ca="1" si="3"/>
        <v>637.78399999999999</v>
      </c>
      <c r="G58">
        <v>56</v>
      </c>
      <c r="H58">
        <f t="shared" ca="1" si="4"/>
        <v>439.82400000000001</v>
      </c>
      <c r="J58">
        <v>56</v>
      </c>
      <c r="K58">
        <f t="shared" ca="1" si="5"/>
        <v>2147.6</v>
      </c>
      <c r="M58">
        <v>56</v>
      </c>
      <c r="N58">
        <f t="shared" ca="1" si="1"/>
        <v>238.952</v>
      </c>
      <c r="P58">
        <v>56</v>
      </c>
      <c r="Q58">
        <f t="shared" ca="1" si="2"/>
        <v>347.98399999999998</v>
      </c>
    </row>
    <row r="59" spans="1:17" x14ac:dyDescent="0.25">
      <c r="A59">
        <v>57</v>
      </c>
      <c r="B59">
        <f t="shared" ca="1" si="0"/>
        <v>546.23099999999999</v>
      </c>
      <c r="D59">
        <v>57</v>
      </c>
      <c r="E59">
        <f t="shared" ca="1" si="3"/>
        <v>649.173</v>
      </c>
      <c r="G59">
        <v>57</v>
      </c>
      <c r="H59">
        <f t="shared" ca="1" si="4"/>
        <v>447.678</v>
      </c>
      <c r="J59">
        <v>57</v>
      </c>
      <c r="K59">
        <f t="shared" ca="1" si="5"/>
        <v>2185.9499999999998</v>
      </c>
      <c r="M59">
        <v>57</v>
      </c>
      <c r="N59">
        <f t="shared" ca="1" si="1"/>
        <v>243.21899999999999</v>
      </c>
      <c r="P59">
        <v>57</v>
      </c>
      <c r="Q59">
        <f t="shared" ca="1" si="2"/>
        <v>354.19799999999998</v>
      </c>
    </row>
    <row r="60" spans="1:17" x14ac:dyDescent="0.25">
      <c r="A60">
        <v>58</v>
      </c>
      <c r="B60">
        <f t="shared" ca="1" si="0"/>
        <v>555.81399999999996</v>
      </c>
      <c r="D60">
        <v>58</v>
      </c>
      <c r="E60">
        <f t="shared" ca="1" si="3"/>
        <v>660.56200000000001</v>
      </c>
      <c r="G60">
        <v>58</v>
      </c>
      <c r="H60">
        <f t="shared" ca="1" si="4"/>
        <v>455.53199999999998</v>
      </c>
      <c r="J60">
        <v>58</v>
      </c>
      <c r="K60">
        <f t="shared" ca="1" si="5"/>
        <v>2224.3000000000002</v>
      </c>
      <c r="M60">
        <v>58</v>
      </c>
      <c r="N60">
        <f t="shared" ca="1" si="1"/>
        <v>247.48599999999999</v>
      </c>
      <c r="P60">
        <v>58</v>
      </c>
      <c r="Q60">
        <f t="shared" ca="1" si="2"/>
        <v>360.41199999999998</v>
      </c>
    </row>
    <row r="61" spans="1:17" x14ac:dyDescent="0.25">
      <c r="A61">
        <v>59</v>
      </c>
      <c r="B61">
        <f t="shared" ca="1" si="0"/>
        <v>565.39700000000005</v>
      </c>
      <c r="D61">
        <v>59</v>
      </c>
      <c r="E61">
        <f t="shared" ca="1" si="3"/>
        <v>671.95100000000002</v>
      </c>
      <c r="G61">
        <v>59</v>
      </c>
      <c r="H61">
        <f t="shared" ca="1" si="4"/>
        <v>463.38600000000002</v>
      </c>
      <c r="J61">
        <v>59</v>
      </c>
      <c r="K61">
        <f t="shared" ca="1" si="5"/>
        <v>2262.65</v>
      </c>
      <c r="M61">
        <v>59</v>
      </c>
      <c r="N61">
        <f t="shared" ca="1" si="1"/>
        <v>251.75299999999999</v>
      </c>
      <c r="P61">
        <v>59</v>
      </c>
      <c r="Q61">
        <f t="shared" ca="1" si="2"/>
        <v>366.62599999999998</v>
      </c>
    </row>
    <row r="62" spans="1:17" x14ac:dyDescent="0.25">
      <c r="A62">
        <v>60</v>
      </c>
      <c r="B62">
        <f t="shared" ca="1" si="0"/>
        <v>574.98</v>
      </c>
      <c r="D62">
        <v>60</v>
      </c>
      <c r="E62">
        <f t="shared" ca="1" si="3"/>
        <v>683.34</v>
      </c>
      <c r="G62">
        <v>60</v>
      </c>
      <c r="H62">
        <f t="shared" ca="1" si="4"/>
        <v>471.24</v>
      </c>
      <c r="J62">
        <v>60</v>
      </c>
      <c r="K62">
        <f t="shared" ca="1" si="5"/>
        <v>2301</v>
      </c>
      <c r="M62">
        <v>60</v>
      </c>
      <c r="N62">
        <f t="shared" ca="1" si="1"/>
        <v>256.02</v>
      </c>
      <c r="P62">
        <v>60</v>
      </c>
      <c r="Q62">
        <f t="shared" ca="1" si="2"/>
        <v>372.84</v>
      </c>
    </row>
    <row r="63" spans="1:17" x14ac:dyDescent="0.25">
      <c r="A63">
        <v>61</v>
      </c>
      <c r="B63">
        <f t="shared" ca="1" si="0"/>
        <v>584.56299999999999</v>
      </c>
      <c r="D63">
        <v>61</v>
      </c>
      <c r="E63">
        <f t="shared" ca="1" si="3"/>
        <v>694.72900000000004</v>
      </c>
      <c r="G63">
        <v>61</v>
      </c>
      <c r="H63">
        <f t="shared" ca="1" si="4"/>
        <v>479.09399999999999</v>
      </c>
      <c r="J63">
        <v>61</v>
      </c>
      <c r="K63">
        <f t="shared" ca="1" si="5"/>
        <v>2339.35</v>
      </c>
      <c r="M63">
        <v>61</v>
      </c>
      <c r="N63">
        <f t="shared" ca="1" si="1"/>
        <v>260.28699999999998</v>
      </c>
      <c r="P63">
        <v>61</v>
      </c>
      <c r="Q63">
        <f t="shared" ca="1" si="2"/>
        <v>379.05399999999997</v>
      </c>
    </row>
    <row r="64" spans="1:17" x14ac:dyDescent="0.25">
      <c r="A64">
        <v>62</v>
      </c>
      <c r="B64">
        <f t="shared" ca="1" si="0"/>
        <v>594.14599999999996</v>
      </c>
      <c r="D64">
        <v>62</v>
      </c>
      <c r="E64">
        <f t="shared" ca="1" si="3"/>
        <v>706.11800000000005</v>
      </c>
      <c r="G64">
        <v>62</v>
      </c>
      <c r="H64">
        <f t="shared" ca="1" si="4"/>
        <v>486.94799999999998</v>
      </c>
      <c r="J64">
        <v>62</v>
      </c>
      <c r="K64">
        <f t="shared" ca="1" si="5"/>
        <v>2377.6999999999998</v>
      </c>
      <c r="M64">
        <v>62</v>
      </c>
      <c r="N64">
        <f t="shared" ca="1" si="1"/>
        <v>264.55399999999997</v>
      </c>
      <c r="P64">
        <v>62</v>
      </c>
      <c r="Q64">
        <f t="shared" ca="1" si="2"/>
        <v>385.26799999999997</v>
      </c>
    </row>
    <row r="65" spans="1:17" x14ac:dyDescent="0.25">
      <c r="A65">
        <v>63</v>
      </c>
      <c r="B65">
        <f t="shared" ca="1" si="0"/>
        <v>603.72900000000004</v>
      </c>
      <c r="D65">
        <v>63</v>
      </c>
      <c r="E65">
        <f t="shared" ca="1" si="3"/>
        <v>717.50699999999995</v>
      </c>
      <c r="G65">
        <v>63</v>
      </c>
      <c r="H65">
        <f t="shared" ca="1" si="4"/>
        <v>494.80200000000002</v>
      </c>
      <c r="J65">
        <v>63</v>
      </c>
      <c r="K65">
        <f t="shared" ca="1" si="5"/>
        <v>2416.0500000000002</v>
      </c>
      <c r="M65">
        <v>63</v>
      </c>
      <c r="N65">
        <f t="shared" ca="1" si="1"/>
        <v>268.82100000000003</v>
      </c>
      <c r="P65">
        <v>63</v>
      </c>
      <c r="Q65">
        <f t="shared" ca="1" si="2"/>
        <v>391.48199999999997</v>
      </c>
    </row>
    <row r="66" spans="1:17" x14ac:dyDescent="0.25">
      <c r="A66">
        <v>64</v>
      </c>
      <c r="B66">
        <f t="shared" ref="B66:B129" ca="1" si="6">uDex_Rate*A66+MAX(Dex_Daily_2wk)*A66</f>
        <v>613.31200000000001</v>
      </c>
      <c r="D66">
        <v>64</v>
      </c>
      <c r="E66">
        <f t="shared" ca="1" si="3"/>
        <v>728.89599999999996</v>
      </c>
      <c r="G66">
        <v>64</v>
      </c>
      <c r="H66">
        <f t="shared" ca="1" si="4"/>
        <v>502.65600000000001</v>
      </c>
      <c r="J66">
        <v>64</v>
      </c>
      <c r="K66">
        <f t="shared" ca="1" si="5"/>
        <v>2454.4</v>
      </c>
      <c r="M66">
        <v>64</v>
      </c>
      <c r="N66">
        <f t="shared" ref="N66:N129" ca="1" si="7">uCis_Rate*M66+MAX(Cis_daily_2wk)*M66</f>
        <v>273.08800000000002</v>
      </c>
      <c r="P66">
        <v>64</v>
      </c>
      <c r="Q66">
        <f t="shared" ref="Q66:Q129" ca="1" si="8">uRoc_Rate*P66+MAX(Roc_daily_2wk)*P66</f>
        <v>397.69600000000003</v>
      </c>
    </row>
    <row r="67" spans="1:17" x14ac:dyDescent="0.25">
      <c r="A67">
        <v>65</v>
      </c>
      <c r="B67">
        <f t="shared" ca="1" si="6"/>
        <v>622.89499999999998</v>
      </c>
      <c r="D67">
        <v>65</v>
      </c>
      <c r="E67">
        <f t="shared" ref="E67:E130" ca="1" si="9">uFent_Rate*D67+MAX(Fent_daily_2wk)*D67</f>
        <v>740.28499999999997</v>
      </c>
      <c r="G67">
        <v>65</v>
      </c>
      <c r="H67">
        <f t="shared" ref="H67:H130" ca="1" si="10">uMidaz_Rate*G67+MAX(Midaz_daily_2wk)*G67</f>
        <v>510.51</v>
      </c>
      <c r="J67">
        <v>65</v>
      </c>
      <c r="K67">
        <f t="shared" ref="K67:K130" ca="1" si="11">uProp_Rate*J67+MAX(Prop_daily_2wk)*J67</f>
        <v>2492.75</v>
      </c>
      <c r="M67">
        <v>65</v>
      </c>
      <c r="N67">
        <f t="shared" ca="1" si="7"/>
        <v>277.35500000000002</v>
      </c>
      <c r="P67">
        <v>65</v>
      </c>
      <c r="Q67">
        <f t="shared" ca="1" si="8"/>
        <v>403.91</v>
      </c>
    </row>
    <row r="68" spans="1:17" x14ac:dyDescent="0.25">
      <c r="A68">
        <v>66</v>
      </c>
      <c r="B68">
        <f t="shared" ca="1" si="6"/>
        <v>632.47799999999995</v>
      </c>
      <c r="D68">
        <v>66</v>
      </c>
      <c r="E68">
        <f t="shared" ca="1" si="9"/>
        <v>751.67399999999998</v>
      </c>
      <c r="G68">
        <v>66</v>
      </c>
      <c r="H68">
        <f t="shared" ca="1" si="10"/>
        <v>518.36400000000003</v>
      </c>
      <c r="J68">
        <v>66</v>
      </c>
      <c r="K68">
        <f t="shared" ca="1" si="11"/>
        <v>2531.1</v>
      </c>
      <c r="M68">
        <v>66</v>
      </c>
      <c r="N68">
        <f t="shared" ca="1" si="7"/>
        <v>281.62200000000001</v>
      </c>
      <c r="P68">
        <v>66</v>
      </c>
      <c r="Q68">
        <f t="shared" ca="1" si="8"/>
        <v>410.12400000000002</v>
      </c>
    </row>
    <row r="69" spans="1:17" x14ac:dyDescent="0.25">
      <c r="A69">
        <v>67</v>
      </c>
      <c r="B69">
        <f t="shared" ca="1" si="6"/>
        <v>642.06100000000004</v>
      </c>
      <c r="D69">
        <v>67</v>
      </c>
      <c r="E69">
        <f t="shared" ca="1" si="9"/>
        <v>763.06299999999999</v>
      </c>
      <c r="G69">
        <v>67</v>
      </c>
      <c r="H69">
        <f t="shared" ca="1" si="10"/>
        <v>526.21799999999996</v>
      </c>
      <c r="J69">
        <v>67</v>
      </c>
      <c r="K69">
        <f t="shared" ca="1" si="11"/>
        <v>2569.4499999999998</v>
      </c>
      <c r="M69">
        <v>67</v>
      </c>
      <c r="N69">
        <f t="shared" ca="1" si="7"/>
        <v>285.88900000000001</v>
      </c>
      <c r="P69">
        <v>67</v>
      </c>
      <c r="Q69">
        <f t="shared" ca="1" si="8"/>
        <v>416.33800000000002</v>
      </c>
    </row>
    <row r="70" spans="1:17" x14ac:dyDescent="0.25">
      <c r="A70">
        <v>68</v>
      </c>
      <c r="B70">
        <f t="shared" ca="1" si="6"/>
        <v>651.64400000000001</v>
      </c>
      <c r="D70">
        <v>68</v>
      </c>
      <c r="E70">
        <f t="shared" ca="1" si="9"/>
        <v>774.452</v>
      </c>
      <c r="G70">
        <v>68</v>
      </c>
      <c r="H70">
        <f t="shared" ca="1" si="10"/>
        <v>534.072</v>
      </c>
      <c r="J70">
        <v>68</v>
      </c>
      <c r="K70">
        <f t="shared" ca="1" si="11"/>
        <v>2607.8000000000002</v>
      </c>
      <c r="M70">
        <v>68</v>
      </c>
      <c r="N70">
        <f t="shared" ca="1" si="7"/>
        <v>290.15600000000001</v>
      </c>
      <c r="P70">
        <v>68</v>
      </c>
      <c r="Q70">
        <f t="shared" ca="1" si="8"/>
        <v>422.55200000000002</v>
      </c>
    </row>
    <row r="71" spans="1:17" x14ac:dyDescent="0.25">
      <c r="A71">
        <v>69</v>
      </c>
      <c r="B71">
        <f t="shared" ca="1" si="6"/>
        <v>661.22699999999998</v>
      </c>
      <c r="D71">
        <v>69</v>
      </c>
      <c r="E71">
        <f t="shared" ca="1" si="9"/>
        <v>785.84100000000001</v>
      </c>
      <c r="G71">
        <v>69</v>
      </c>
      <c r="H71">
        <f t="shared" ca="1" si="10"/>
        <v>541.92600000000004</v>
      </c>
      <c r="J71">
        <v>69</v>
      </c>
      <c r="K71">
        <f t="shared" ca="1" si="11"/>
        <v>2646.15</v>
      </c>
      <c r="M71">
        <v>69</v>
      </c>
      <c r="N71">
        <f t="shared" ca="1" si="7"/>
        <v>294.423</v>
      </c>
      <c r="P71">
        <v>69</v>
      </c>
      <c r="Q71">
        <f t="shared" ca="1" si="8"/>
        <v>428.76600000000002</v>
      </c>
    </row>
    <row r="72" spans="1:17" x14ac:dyDescent="0.25">
      <c r="A72">
        <v>70</v>
      </c>
      <c r="B72">
        <f t="shared" ca="1" si="6"/>
        <v>670.81</v>
      </c>
      <c r="D72">
        <v>70</v>
      </c>
      <c r="E72">
        <f t="shared" ca="1" si="9"/>
        <v>797.23</v>
      </c>
      <c r="G72">
        <v>70</v>
      </c>
      <c r="H72">
        <f t="shared" ca="1" si="10"/>
        <v>549.78</v>
      </c>
      <c r="J72">
        <v>70</v>
      </c>
      <c r="K72">
        <f t="shared" ca="1" si="11"/>
        <v>2684.5</v>
      </c>
      <c r="M72">
        <v>70</v>
      </c>
      <c r="N72">
        <f t="shared" ca="1" si="7"/>
        <v>298.69</v>
      </c>
      <c r="P72">
        <v>70</v>
      </c>
      <c r="Q72">
        <f t="shared" ca="1" si="8"/>
        <v>434.98</v>
      </c>
    </row>
    <row r="73" spans="1:17" x14ac:dyDescent="0.25">
      <c r="A73">
        <v>71</v>
      </c>
      <c r="B73">
        <f t="shared" ca="1" si="6"/>
        <v>680.39300000000003</v>
      </c>
      <c r="D73">
        <v>71</v>
      </c>
      <c r="E73">
        <f t="shared" ca="1" si="9"/>
        <v>808.61900000000003</v>
      </c>
      <c r="G73">
        <v>71</v>
      </c>
      <c r="H73">
        <f t="shared" ca="1" si="10"/>
        <v>557.63400000000001</v>
      </c>
      <c r="J73">
        <v>71</v>
      </c>
      <c r="K73">
        <f t="shared" ca="1" si="11"/>
        <v>2722.85</v>
      </c>
      <c r="M73">
        <v>71</v>
      </c>
      <c r="N73">
        <f t="shared" ca="1" si="7"/>
        <v>302.95699999999999</v>
      </c>
      <c r="P73">
        <v>71</v>
      </c>
      <c r="Q73">
        <f t="shared" ca="1" si="8"/>
        <v>441.19400000000002</v>
      </c>
    </row>
    <row r="74" spans="1:17" x14ac:dyDescent="0.25">
      <c r="A74">
        <v>72</v>
      </c>
      <c r="B74">
        <f t="shared" ca="1" si="6"/>
        <v>689.976</v>
      </c>
      <c r="D74">
        <v>72</v>
      </c>
      <c r="E74">
        <f t="shared" ca="1" si="9"/>
        <v>820.00800000000004</v>
      </c>
      <c r="G74">
        <v>72</v>
      </c>
      <c r="H74">
        <f t="shared" ca="1" si="10"/>
        <v>565.48800000000006</v>
      </c>
      <c r="J74">
        <v>72</v>
      </c>
      <c r="K74">
        <f t="shared" ca="1" si="11"/>
        <v>2761.2</v>
      </c>
      <c r="M74">
        <v>72</v>
      </c>
      <c r="N74">
        <f t="shared" ca="1" si="7"/>
        <v>307.22399999999999</v>
      </c>
      <c r="P74">
        <v>72</v>
      </c>
      <c r="Q74">
        <f t="shared" ca="1" si="8"/>
        <v>447.40800000000002</v>
      </c>
    </row>
    <row r="75" spans="1:17" x14ac:dyDescent="0.25">
      <c r="A75">
        <v>73</v>
      </c>
      <c r="B75">
        <f t="shared" ca="1" si="6"/>
        <v>699.55899999999997</v>
      </c>
      <c r="D75">
        <v>73</v>
      </c>
      <c r="E75">
        <f t="shared" ca="1" si="9"/>
        <v>831.39700000000005</v>
      </c>
      <c r="G75">
        <v>73</v>
      </c>
      <c r="H75">
        <f t="shared" ca="1" si="10"/>
        <v>573.34199999999998</v>
      </c>
      <c r="J75">
        <v>73</v>
      </c>
      <c r="K75">
        <f t="shared" ca="1" si="11"/>
        <v>2799.55</v>
      </c>
      <c r="M75">
        <v>73</v>
      </c>
      <c r="N75">
        <f t="shared" ca="1" si="7"/>
        <v>311.49099999999999</v>
      </c>
      <c r="P75">
        <v>73</v>
      </c>
      <c r="Q75">
        <f t="shared" ca="1" si="8"/>
        <v>453.62200000000001</v>
      </c>
    </row>
    <row r="76" spans="1:17" x14ac:dyDescent="0.25">
      <c r="A76">
        <v>74</v>
      </c>
      <c r="B76">
        <f t="shared" ca="1" si="6"/>
        <v>709.14200000000005</v>
      </c>
      <c r="D76">
        <v>74</v>
      </c>
      <c r="E76">
        <f t="shared" ca="1" si="9"/>
        <v>842.78600000000006</v>
      </c>
      <c r="G76">
        <v>74</v>
      </c>
      <c r="H76">
        <f t="shared" ca="1" si="10"/>
        <v>581.19600000000003</v>
      </c>
      <c r="J76">
        <v>74</v>
      </c>
      <c r="K76">
        <f t="shared" ca="1" si="11"/>
        <v>2837.9</v>
      </c>
      <c r="M76">
        <v>74</v>
      </c>
      <c r="N76">
        <f t="shared" ca="1" si="7"/>
        <v>315.75799999999998</v>
      </c>
      <c r="P76">
        <v>74</v>
      </c>
      <c r="Q76">
        <f t="shared" ca="1" si="8"/>
        <v>459.83600000000001</v>
      </c>
    </row>
    <row r="77" spans="1:17" x14ac:dyDescent="0.25">
      <c r="A77">
        <v>75</v>
      </c>
      <c r="B77">
        <f t="shared" ca="1" si="6"/>
        <v>718.72500000000002</v>
      </c>
      <c r="D77">
        <v>75</v>
      </c>
      <c r="E77">
        <f t="shared" ca="1" si="9"/>
        <v>854.17499999999995</v>
      </c>
      <c r="G77">
        <v>75</v>
      </c>
      <c r="H77">
        <f t="shared" ca="1" si="10"/>
        <v>589.04999999999995</v>
      </c>
      <c r="J77">
        <v>75</v>
      </c>
      <c r="K77">
        <f t="shared" ca="1" si="11"/>
        <v>2876.25</v>
      </c>
      <c r="M77">
        <v>75</v>
      </c>
      <c r="N77">
        <f t="shared" ca="1" si="7"/>
        <v>320.02499999999998</v>
      </c>
      <c r="P77">
        <v>75</v>
      </c>
      <c r="Q77">
        <f t="shared" ca="1" si="8"/>
        <v>466.05</v>
      </c>
    </row>
    <row r="78" spans="1:17" x14ac:dyDescent="0.25">
      <c r="A78">
        <v>76</v>
      </c>
      <c r="B78">
        <f t="shared" ca="1" si="6"/>
        <v>728.30799999999999</v>
      </c>
      <c r="D78">
        <v>76</v>
      </c>
      <c r="E78">
        <f t="shared" ca="1" si="9"/>
        <v>865.56399999999996</v>
      </c>
      <c r="G78">
        <v>76</v>
      </c>
      <c r="H78">
        <f t="shared" ca="1" si="10"/>
        <v>596.904</v>
      </c>
      <c r="J78">
        <v>76</v>
      </c>
      <c r="K78">
        <f t="shared" ca="1" si="11"/>
        <v>2914.6</v>
      </c>
      <c r="M78">
        <v>76</v>
      </c>
      <c r="N78">
        <f t="shared" ca="1" si="7"/>
        <v>324.29200000000003</v>
      </c>
      <c r="P78">
        <v>76</v>
      </c>
      <c r="Q78">
        <f t="shared" ca="1" si="8"/>
        <v>472.26400000000001</v>
      </c>
    </row>
    <row r="79" spans="1:17" x14ac:dyDescent="0.25">
      <c r="A79">
        <v>77</v>
      </c>
      <c r="B79">
        <f t="shared" ca="1" si="6"/>
        <v>737.89099999999996</v>
      </c>
      <c r="D79">
        <v>77</v>
      </c>
      <c r="E79">
        <f t="shared" ca="1" si="9"/>
        <v>876.95299999999997</v>
      </c>
      <c r="G79">
        <v>77</v>
      </c>
      <c r="H79">
        <f t="shared" ca="1" si="10"/>
        <v>604.75800000000004</v>
      </c>
      <c r="J79">
        <v>77</v>
      </c>
      <c r="K79">
        <f t="shared" ca="1" si="11"/>
        <v>2952.95</v>
      </c>
      <c r="M79">
        <v>77</v>
      </c>
      <c r="N79">
        <f t="shared" ca="1" si="7"/>
        <v>328.55900000000003</v>
      </c>
      <c r="P79">
        <v>77</v>
      </c>
      <c r="Q79">
        <f t="shared" ca="1" si="8"/>
        <v>478.47800000000001</v>
      </c>
    </row>
    <row r="80" spans="1:17" x14ac:dyDescent="0.25">
      <c r="A80">
        <v>78</v>
      </c>
      <c r="B80">
        <f t="shared" ca="1" si="6"/>
        <v>747.47400000000005</v>
      </c>
      <c r="D80">
        <v>78</v>
      </c>
      <c r="E80">
        <f t="shared" ca="1" si="9"/>
        <v>888.34199999999998</v>
      </c>
      <c r="G80">
        <v>78</v>
      </c>
      <c r="H80">
        <f t="shared" ca="1" si="10"/>
        <v>612.61199999999997</v>
      </c>
      <c r="J80">
        <v>78</v>
      </c>
      <c r="K80">
        <f t="shared" ca="1" si="11"/>
        <v>2991.3</v>
      </c>
      <c r="M80">
        <v>78</v>
      </c>
      <c r="N80">
        <f t="shared" ca="1" si="7"/>
        <v>332.82600000000002</v>
      </c>
      <c r="P80">
        <v>78</v>
      </c>
      <c r="Q80">
        <f t="shared" ca="1" si="8"/>
        <v>484.69200000000001</v>
      </c>
    </row>
    <row r="81" spans="1:17" x14ac:dyDescent="0.25">
      <c r="A81">
        <v>79</v>
      </c>
      <c r="B81">
        <f t="shared" ca="1" si="6"/>
        <v>757.05700000000002</v>
      </c>
      <c r="D81">
        <v>79</v>
      </c>
      <c r="E81">
        <f t="shared" ca="1" si="9"/>
        <v>899.73099999999999</v>
      </c>
      <c r="G81">
        <v>79</v>
      </c>
      <c r="H81">
        <f t="shared" ca="1" si="10"/>
        <v>620.46600000000001</v>
      </c>
      <c r="J81">
        <v>79</v>
      </c>
      <c r="K81">
        <f t="shared" ca="1" si="11"/>
        <v>3029.65</v>
      </c>
      <c r="M81">
        <v>79</v>
      </c>
      <c r="N81">
        <f t="shared" ca="1" si="7"/>
        <v>337.09300000000002</v>
      </c>
      <c r="P81">
        <v>79</v>
      </c>
      <c r="Q81">
        <f t="shared" ca="1" si="8"/>
        <v>490.90600000000001</v>
      </c>
    </row>
    <row r="82" spans="1:17" x14ac:dyDescent="0.25">
      <c r="A82">
        <v>80</v>
      </c>
      <c r="B82">
        <f t="shared" ca="1" si="6"/>
        <v>766.64</v>
      </c>
      <c r="D82">
        <v>80</v>
      </c>
      <c r="E82">
        <f t="shared" ca="1" si="9"/>
        <v>911.12</v>
      </c>
      <c r="G82">
        <v>80</v>
      </c>
      <c r="H82">
        <f t="shared" ca="1" si="10"/>
        <v>628.32000000000005</v>
      </c>
      <c r="J82">
        <v>80</v>
      </c>
      <c r="K82">
        <f t="shared" ca="1" si="11"/>
        <v>3068</v>
      </c>
      <c r="M82">
        <v>80</v>
      </c>
      <c r="N82">
        <f t="shared" ca="1" si="7"/>
        <v>341.36</v>
      </c>
      <c r="P82">
        <v>80</v>
      </c>
      <c r="Q82">
        <f t="shared" ca="1" si="8"/>
        <v>497.12</v>
      </c>
    </row>
    <row r="83" spans="1:17" x14ac:dyDescent="0.25">
      <c r="A83">
        <v>81</v>
      </c>
      <c r="B83">
        <f t="shared" ca="1" si="6"/>
        <v>776.22299999999996</v>
      </c>
      <c r="D83">
        <v>81</v>
      </c>
      <c r="E83">
        <f t="shared" ca="1" si="9"/>
        <v>922.50900000000001</v>
      </c>
      <c r="G83">
        <v>81</v>
      </c>
      <c r="H83">
        <f t="shared" ca="1" si="10"/>
        <v>636.17399999999998</v>
      </c>
      <c r="J83">
        <v>81</v>
      </c>
      <c r="K83">
        <f t="shared" ca="1" si="11"/>
        <v>3106.35</v>
      </c>
      <c r="M83">
        <v>81</v>
      </c>
      <c r="N83">
        <f t="shared" ca="1" si="7"/>
        <v>345.62700000000001</v>
      </c>
      <c r="P83">
        <v>81</v>
      </c>
      <c r="Q83">
        <f t="shared" ca="1" si="8"/>
        <v>503.334</v>
      </c>
    </row>
    <row r="84" spans="1:17" x14ac:dyDescent="0.25">
      <c r="A84">
        <v>82</v>
      </c>
      <c r="B84">
        <f t="shared" ca="1" si="6"/>
        <v>785.80600000000004</v>
      </c>
      <c r="D84">
        <v>82</v>
      </c>
      <c r="E84">
        <f t="shared" ca="1" si="9"/>
        <v>933.89800000000002</v>
      </c>
      <c r="G84">
        <v>82</v>
      </c>
      <c r="H84">
        <f t="shared" ca="1" si="10"/>
        <v>644.02800000000002</v>
      </c>
      <c r="J84">
        <v>82</v>
      </c>
      <c r="K84">
        <f t="shared" ca="1" si="11"/>
        <v>3144.7</v>
      </c>
      <c r="M84">
        <v>82</v>
      </c>
      <c r="N84">
        <f t="shared" ca="1" si="7"/>
        <v>349.89400000000001</v>
      </c>
      <c r="P84">
        <v>82</v>
      </c>
      <c r="Q84">
        <f t="shared" ca="1" si="8"/>
        <v>509.548</v>
      </c>
    </row>
    <row r="85" spans="1:17" x14ac:dyDescent="0.25">
      <c r="A85">
        <v>83</v>
      </c>
      <c r="B85">
        <f t="shared" ca="1" si="6"/>
        <v>795.38900000000001</v>
      </c>
      <c r="D85">
        <v>83</v>
      </c>
      <c r="E85">
        <f t="shared" ca="1" si="9"/>
        <v>945.28700000000003</v>
      </c>
      <c r="G85">
        <v>83</v>
      </c>
      <c r="H85">
        <f t="shared" ca="1" si="10"/>
        <v>651.88199999999995</v>
      </c>
      <c r="J85">
        <v>83</v>
      </c>
      <c r="K85">
        <f t="shared" ca="1" si="11"/>
        <v>3183.05</v>
      </c>
      <c r="M85">
        <v>83</v>
      </c>
      <c r="N85">
        <f t="shared" ca="1" si="7"/>
        <v>354.161</v>
      </c>
      <c r="P85">
        <v>83</v>
      </c>
      <c r="Q85">
        <f t="shared" ca="1" si="8"/>
        <v>515.76199999999994</v>
      </c>
    </row>
    <row r="86" spans="1:17" x14ac:dyDescent="0.25">
      <c r="A86">
        <v>84</v>
      </c>
      <c r="B86">
        <f t="shared" ca="1" si="6"/>
        <v>804.97199999999998</v>
      </c>
      <c r="D86">
        <v>84</v>
      </c>
      <c r="E86">
        <f t="shared" ca="1" si="9"/>
        <v>956.67600000000004</v>
      </c>
      <c r="G86">
        <v>84</v>
      </c>
      <c r="H86">
        <f t="shared" ca="1" si="10"/>
        <v>659.73599999999999</v>
      </c>
      <c r="J86">
        <v>84</v>
      </c>
      <c r="K86">
        <f t="shared" ca="1" si="11"/>
        <v>3221.4</v>
      </c>
      <c r="M86">
        <v>84</v>
      </c>
      <c r="N86">
        <f t="shared" ca="1" si="7"/>
        <v>358.428</v>
      </c>
      <c r="P86">
        <v>84</v>
      </c>
      <c r="Q86">
        <f t="shared" ca="1" si="8"/>
        <v>521.976</v>
      </c>
    </row>
    <row r="87" spans="1:17" x14ac:dyDescent="0.25">
      <c r="A87">
        <v>85</v>
      </c>
      <c r="B87">
        <f t="shared" ca="1" si="6"/>
        <v>814.55499999999995</v>
      </c>
      <c r="D87">
        <v>85</v>
      </c>
      <c r="E87">
        <f t="shared" ca="1" si="9"/>
        <v>968.06500000000005</v>
      </c>
      <c r="G87">
        <v>85</v>
      </c>
      <c r="H87">
        <f t="shared" ca="1" si="10"/>
        <v>667.59</v>
      </c>
      <c r="J87">
        <v>85</v>
      </c>
      <c r="K87">
        <f t="shared" ca="1" si="11"/>
        <v>3259.75</v>
      </c>
      <c r="M87">
        <v>85</v>
      </c>
      <c r="N87">
        <f t="shared" ca="1" si="7"/>
        <v>362.69499999999999</v>
      </c>
      <c r="P87">
        <v>85</v>
      </c>
      <c r="Q87">
        <f t="shared" ca="1" si="8"/>
        <v>528.19000000000005</v>
      </c>
    </row>
    <row r="88" spans="1:17" x14ac:dyDescent="0.25">
      <c r="A88">
        <v>86</v>
      </c>
      <c r="B88">
        <f t="shared" ca="1" si="6"/>
        <v>824.13800000000003</v>
      </c>
      <c r="D88">
        <v>86</v>
      </c>
      <c r="E88">
        <f t="shared" ca="1" si="9"/>
        <v>979.45399999999995</v>
      </c>
      <c r="G88">
        <v>86</v>
      </c>
      <c r="H88">
        <f t="shared" ca="1" si="10"/>
        <v>675.44399999999996</v>
      </c>
      <c r="J88">
        <v>86</v>
      </c>
      <c r="K88">
        <f t="shared" ca="1" si="11"/>
        <v>3298.1</v>
      </c>
      <c r="M88">
        <v>86</v>
      </c>
      <c r="N88">
        <f t="shared" ca="1" si="7"/>
        <v>366.96199999999999</v>
      </c>
      <c r="P88">
        <v>86</v>
      </c>
      <c r="Q88">
        <f t="shared" ca="1" si="8"/>
        <v>534.404</v>
      </c>
    </row>
    <row r="89" spans="1:17" x14ac:dyDescent="0.25">
      <c r="A89">
        <v>87</v>
      </c>
      <c r="B89">
        <f t="shared" ca="1" si="6"/>
        <v>833.721</v>
      </c>
      <c r="D89">
        <v>87</v>
      </c>
      <c r="E89">
        <f t="shared" ca="1" si="9"/>
        <v>990.84299999999996</v>
      </c>
      <c r="G89">
        <v>87</v>
      </c>
      <c r="H89">
        <f t="shared" ca="1" si="10"/>
        <v>683.298</v>
      </c>
      <c r="J89">
        <v>87</v>
      </c>
      <c r="K89">
        <f t="shared" ca="1" si="11"/>
        <v>3336.45</v>
      </c>
      <c r="M89">
        <v>87</v>
      </c>
      <c r="N89">
        <f t="shared" ca="1" si="7"/>
        <v>371.22899999999998</v>
      </c>
      <c r="P89">
        <v>87</v>
      </c>
      <c r="Q89">
        <f t="shared" ca="1" si="8"/>
        <v>540.61800000000005</v>
      </c>
    </row>
    <row r="90" spans="1:17" x14ac:dyDescent="0.25">
      <c r="A90">
        <v>88</v>
      </c>
      <c r="B90">
        <f t="shared" ca="1" si="6"/>
        <v>843.30399999999997</v>
      </c>
      <c r="D90">
        <v>88</v>
      </c>
      <c r="E90">
        <f t="shared" ca="1" si="9"/>
        <v>1002.232</v>
      </c>
      <c r="G90">
        <v>88</v>
      </c>
      <c r="H90">
        <f t="shared" ca="1" si="10"/>
        <v>691.15200000000004</v>
      </c>
      <c r="J90">
        <v>88</v>
      </c>
      <c r="K90">
        <f t="shared" ca="1" si="11"/>
        <v>3374.8</v>
      </c>
      <c r="M90">
        <v>88</v>
      </c>
      <c r="N90">
        <f t="shared" ca="1" si="7"/>
        <v>375.49599999999998</v>
      </c>
      <c r="P90">
        <v>88</v>
      </c>
      <c r="Q90">
        <f t="shared" ca="1" si="8"/>
        <v>546.83199999999999</v>
      </c>
    </row>
    <row r="91" spans="1:17" x14ac:dyDescent="0.25">
      <c r="A91">
        <v>89</v>
      </c>
      <c r="B91">
        <f t="shared" ca="1" si="6"/>
        <v>852.88699999999994</v>
      </c>
      <c r="D91">
        <v>89</v>
      </c>
      <c r="E91">
        <f t="shared" ca="1" si="9"/>
        <v>1013.621</v>
      </c>
      <c r="G91">
        <v>89</v>
      </c>
      <c r="H91">
        <f t="shared" ca="1" si="10"/>
        <v>699.00599999999997</v>
      </c>
      <c r="J91">
        <v>89</v>
      </c>
      <c r="K91">
        <f t="shared" ca="1" si="11"/>
        <v>3413.15</v>
      </c>
      <c r="M91">
        <v>89</v>
      </c>
      <c r="N91">
        <f t="shared" ca="1" si="7"/>
        <v>379.76299999999998</v>
      </c>
      <c r="P91">
        <v>89</v>
      </c>
      <c r="Q91">
        <f t="shared" ca="1" si="8"/>
        <v>553.04600000000005</v>
      </c>
    </row>
    <row r="92" spans="1:17" x14ac:dyDescent="0.25">
      <c r="A92">
        <v>90</v>
      </c>
      <c r="B92">
        <f t="shared" ca="1" si="6"/>
        <v>862.47</v>
      </c>
      <c r="D92">
        <v>90</v>
      </c>
      <c r="E92">
        <f t="shared" ca="1" si="9"/>
        <v>1025.01</v>
      </c>
      <c r="G92">
        <v>90</v>
      </c>
      <c r="H92">
        <f t="shared" ca="1" si="10"/>
        <v>706.86</v>
      </c>
      <c r="J92">
        <v>90</v>
      </c>
      <c r="K92">
        <f t="shared" ca="1" si="11"/>
        <v>3451.5</v>
      </c>
      <c r="M92">
        <v>90</v>
      </c>
      <c r="N92">
        <f t="shared" ca="1" si="7"/>
        <v>384.03</v>
      </c>
      <c r="P92">
        <v>90</v>
      </c>
      <c r="Q92">
        <f t="shared" ca="1" si="8"/>
        <v>559.26</v>
      </c>
    </row>
    <row r="93" spans="1:17" x14ac:dyDescent="0.25">
      <c r="A93">
        <v>91</v>
      </c>
      <c r="B93">
        <f t="shared" ca="1" si="6"/>
        <v>872.053</v>
      </c>
      <c r="D93">
        <v>91</v>
      </c>
      <c r="E93">
        <f t="shared" ca="1" si="9"/>
        <v>1036.3989999999999</v>
      </c>
      <c r="G93">
        <v>91</v>
      </c>
      <c r="H93">
        <f t="shared" ca="1" si="10"/>
        <v>714.71400000000006</v>
      </c>
      <c r="J93">
        <v>91</v>
      </c>
      <c r="K93">
        <f t="shared" ca="1" si="11"/>
        <v>3489.85</v>
      </c>
      <c r="M93">
        <v>91</v>
      </c>
      <c r="N93">
        <f t="shared" ca="1" si="7"/>
        <v>388.29700000000003</v>
      </c>
      <c r="P93">
        <v>91</v>
      </c>
      <c r="Q93">
        <f t="shared" ca="1" si="8"/>
        <v>565.47400000000005</v>
      </c>
    </row>
    <row r="94" spans="1:17" x14ac:dyDescent="0.25">
      <c r="A94">
        <v>92</v>
      </c>
      <c r="B94">
        <f t="shared" ca="1" si="6"/>
        <v>881.63599999999997</v>
      </c>
      <c r="D94">
        <v>92</v>
      </c>
      <c r="E94">
        <f t="shared" ca="1" si="9"/>
        <v>1047.788</v>
      </c>
      <c r="G94">
        <v>92</v>
      </c>
      <c r="H94">
        <f t="shared" ca="1" si="10"/>
        <v>722.56799999999998</v>
      </c>
      <c r="J94">
        <v>92</v>
      </c>
      <c r="K94">
        <f t="shared" ca="1" si="11"/>
        <v>3528.2</v>
      </c>
      <c r="M94">
        <v>92</v>
      </c>
      <c r="N94">
        <f t="shared" ca="1" si="7"/>
        <v>392.56400000000002</v>
      </c>
      <c r="P94">
        <v>92</v>
      </c>
      <c r="Q94">
        <f t="shared" ca="1" si="8"/>
        <v>571.68799999999999</v>
      </c>
    </row>
    <row r="95" spans="1:17" x14ac:dyDescent="0.25">
      <c r="A95">
        <v>93</v>
      </c>
      <c r="B95">
        <f t="shared" ca="1" si="6"/>
        <v>891.21900000000005</v>
      </c>
      <c r="D95">
        <v>93</v>
      </c>
      <c r="E95">
        <f t="shared" ca="1" si="9"/>
        <v>1059.1769999999999</v>
      </c>
      <c r="G95">
        <v>93</v>
      </c>
      <c r="H95">
        <f t="shared" ca="1" si="10"/>
        <v>730.42200000000003</v>
      </c>
      <c r="J95">
        <v>93</v>
      </c>
      <c r="K95">
        <f t="shared" ca="1" si="11"/>
        <v>3566.55</v>
      </c>
      <c r="M95">
        <v>93</v>
      </c>
      <c r="N95">
        <f t="shared" ca="1" si="7"/>
        <v>396.83100000000002</v>
      </c>
      <c r="P95">
        <v>93</v>
      </c>
      <c r="Q95">
        <f t="shared" ca="1" si="8"/>
        <v>577.90200000000004</v>
      </c>
    </row>
    <row r="96" spans="1:17" x14ac:dyDescent="0.25">
      <c r="A96">
        <v>94</v>
      </c>
      <c r="B96">
        <f t="shared" ca="1" si="6"/>
        <v>900.80200000000002</v>
      </c>
      <c r="D96">
        <v>94</v>
      </c>
      <c r="E96">
        <f t="shared" ca="1" si="9"/>
        <v>1070.566</v>
      </c>
      <c r="G96">
        <v>94</v>
      </c>
      <c r="H96">
        <f t="shared" ca="1" si="10"/>
        <v>738.27599999999995</v>
      </c>
      <c r="J96">
        <v>94</v>
      </c>
      <c r="K96">
        <f t="shared" ca="1" si="11"/>
        <v>3604.9</v>
      </c>
      <c r="M96">
        <v>94</v>
      </c>
      <c r="N96">
        <f t="shared" ca="1" si="7"/>
        <v>401.09800000000001</v>
      </c>
      <c r="P96">
        <v>94</v>
      </c>
      <c r="Q96">
        <f t="shared" ca="1" si="8"/>
        <v>584.11599999999999</v>
      </c>
    </row>
    <row r="97" spans="1:17" x14ac:dyDescent="0.25">
      <c r="A97">
        <v>95</v>
      </c>
      <c r="B97">
        <f t="shared" ca="1" si="6"/>
        <v>910.38499999999999</v>
      </c>
      <c r="D97">
        <v>95</v>
      </c>
      <c r="E97">
        <f t="shared" ca="1" si="9"/>
        <v>1081.9549999999999</v>
      </c>
      <c r="G97">
        <v>95</v>
      </c>
      <c r="H97">
        <f t="shared" ca="1" si="10"/>
        <v>746.13</v>
      </c>
      <c r="J97">
        <v>95</v>
      </c>
      <c r="K97">
        <f t="shared" ca="1" si="11"/>
        <v>3643.25</v>
      </c>
      <c r="M97">
        <v>95</v>
      </c>
      <c r="N97">
        <f t="shared" ca="1" si="7"/>
        <v>405.36500000000001</v>
      </c>
      <c r="P97">
        <v>95</v>
      </c>
      <c r="Q97">
        <f t="shared" ca="1" si="8"/>
        <v>590.33000000000004</v>
      </c>
    </row>
    <row r="98" spans="1:17" x14ac:dyDescent="0.25">
      <c r="A98">
        <v>96</v>
      </c>
      <c r="B98">
        <f t="shared" ca="1" si="6"/>
        <v>919.96799999999996</v>
      </c>
      <c r="D98">
        <v>96</v>
      </c>
      <c r="E98">
        <f t="shared" ca="1" si="9"/>
        <v>1093.3440000000001</v>
      </c>
      <c r="G98">
        <v>96</v>
      </c>
      <c r="H98">
        <f t="shared" ca="1" si="10"/>
        <v>753.98400000000004</v>
      </c>
      <c r="J98">
        <v>96</v>
      </c>
      <c r="K98">
        <f t="shared" ca="1" si="11"/>
        <v>3681.6</v>
      </c>
      <c r="M98">
        <v>96</v>
      </c>
      <c r="N98">
        <f t="shared" ca="1" si="7"/>
        <v>409.63200000000001</v>
      </c>
      <c r="P98">
        <v>96</v>
      </c>
      <c r="Q98">
        <f t="shared" ca="1" si="8"/>
        <v>596.54399999999998</v>
      </c>
    </row>
    <row r="99" spans="1:17" x14ac:dyDescent="0.25">
      <c r="A99">
        <v>97</v>
      </c>
      <c r="B99">
        <f t="shared" ca="1" si="6"/>
        <v>929.55100000000004</v>
      </c>
      <c r="D99">
        <v>97</v>
      </c>
      <c r="E99">
        <f t="shared" ca="1" si="9"/>
        <v>1104.7329999999999</v>
      </c>
      <c r="G99">
        <v>97</v>
      </c>
      <c r="H99">
        <f t="shared" ca="1" si="10"/>
        <v>761.83799999999997</v>
      </c>
      <c r="J99">
        <v>97</v>
      </c>
      <c r="K99">
        <f t="shared" ca="1" si="11"/>
        <v>3719.95</v>
      </c>
      <c r="M99">
        <v>97</v>
      </c>
      <c r="N99">
        <f t="shared" ca="1" si="7"/>
        <v>413.899</v>
      </c>
      <c r="P99">
        <v>97</v>
      </c>
      <c r="Q99">
        <f t="shared" ca="1" si="8"/>
        <v>602.75800000000004</v>
      </c>
    </row>
    <row r="100" spans="1:17" x14ac:dyDescent="0.25">
      <c r="A100">
        <v>98</v>
      </c>
      <c r="B100">
        <f t="shared" ca="1" si="6"/>
        <v>939.13400000000001</v>
      </c>
      <c r="D100">
        <v>98</v>
      </c>
      <c r="E100">
        <f t="shared" ca="1" si="9"/>
        <v>1116.1220000000001</v>
      </c>
      <c r="G100">
        <v>98</v>
      </c>
      <c r="H100">
        <f t="shared" ca="1" si="10"/>
        <v>769.69200000000001</v>
      </c>
      <c r="J100">
        <v>98</v>
      </c>
      <c r="K100">
        <f t="shared" ca="1" si="11"/>
        <v>3758.3</v>
      </c>
      <c r="M100">
        <v>98</v>
      </c>
      <c r="N100">
        <f t="shared" ca="1" si="7"/>
        <v>418.166</v>
      </c>
      <c r="P100">
        <v>98</v>
      </c>
      <c r="Q100">
        <f t="shared" ca="1" si="8"/>
        <v>608.97199999999998</v>
      </c>
    </row>
    <row r="101" spans="1:17" x14ac:dyDescent="0.25">
      <c r="A101">
        <v>99</v>
      </c>
      <c r="B101">
        <f t="shared" ca="1" si="6"/>
        <v>948.71699999999998</v>
      </c>
      <c r="D101">
        <v>99</v>
      </c>
      <c r="E101">
        <f t="shared" ca="1" si="9"/>
        <v>1127.511</v>
      </c>
      <c r="G101">
        <v>99</v>
      </c>
      <c r="H101">
        <f t="shared" ca="1" si="10"/>
        <v>777.54600000000005</v>
      </c>
      <c r="J101">
        <v>99</v>
      </c>
      <c r="K101">
        <f t="shared" ca="1" si="11"/>
        <v>3796.65</v>
      </c>
      <c r="M101">
        <v>99</v>
      </c>
      <c r="N101">
        <f t="shared" ca="1" si="7"/>
        <v>422.43299999999999</v>
      </c>
      <c r="P101">
        <v>99</v>
      </c>
      <c r="Q101">
        <f t="shared" ca="1" si="8"/>
        <v>615.18600000000004</v>
      </c>
    </row>
    <row r="102" spans="1:17" x14ac:dyDescent="0.25">
      <c r="A102">
        <v>100</v>
      </c>
      <c r="B102">
        <f t="shared" ca="1" si="6"/>
        <v>958.3</v>
      </c>
      <c r="D102">
        <v>100</v>
      </c>
      <c r="E102">
        <f t="shared" ca="1" si="9"/>
        <v>1138.9000000000001</v>
      </c>
      <c r="G102">
        <v>100</v>
      </c>
      <c r="H102">
        <f t="shared" ca="1" si="10"/>
        <v>785.4</v>
      </c>
      <c r="J102">
        <v>100</v>
      </c>
      <c r="K102">
        <f t="shared" ca="1" si="11"/>
        <v>3835</v>
      </c>
      <c r="M102">
        <v>100</v>
      </c>
      <c r="N102">
        <f t="shared" ca="1" si="7"/>
        <v>426.7</v>
      </c>
      <c r="P102">
        <v>100</v>
      </c>
      <c r="Q102">
        <f t="shared" ca="1" si="8"/>
        <v>621.4</v>
      </c>
    </row>
    <row r="103" spans="1:17" x14ac:dyDescent="0.25">
      <c r="A103">
        <v>101</v>
      </c>
      <c r="B103">
        <f t="shared" ca="1" si="6"/>
        <v>967.88300000000004</v>
      </c>
      <c r="D103">
        <v>101</v>
      </c>
      <c r="E103">
        <f t="shared" ca="1" si="9"/>
        <v>1150.289</v>
      </c>
      <c r="G103">
        <v>101</v>
      </c>
      <c r="H103">
        <f t="shared" ca="1" si="10"/>
        <v>793.25400000000002</v>
      </c>
      <c r="J103">
        <v>101</v>
      </c>
      <c r="K103">
        <f t="shared" ca="1" si="11"/>
        <v>3873.35</v>
      </c>
      <c r="M103">
        <v>101</v>
      </c>
      <c r="N103">
        <f t="shared" ca="1" si="7"/>
        <v>430.96699999999998</v>
      </c>
      <c r="P103">
        <v>101</v>
      </c>
      <c r="Q103">
        <f t="shared" ca="1" si="8"/>
        <v>627.61400000000003</v>
      </c>
    </row>
    <row r="104" spans="1:17" x14ac:dyDescent="0.25">
      <c r="A104">
        <v>102</v>
      </c>
      <c r="B104">
        <f t="shared" ca="1" si="6"/>
        <v>977.46600000000001</v>
      </c>
      <c r="D104">
        <v>102</v>
      </c>
      <c r="E104">
        <f t="shared" ca="1" si="9"/>
        <v>1161.6780000000001</v>
      </c>
      <c r="G104">
        <v>102</v>
      </c>
      <c r="H104">
        <f t="shared" ca="1" si="10"/>
        <v>801.10799999999995</v>
      </c>
      <c r="J104">
        <v>102</v>
      </c>
      <c r="K104">
        <f t="shared" ca="1" si="11"/>
        <v>3911.7</v>
      </c>
      <c r="M104">
        <v>102</v>
      </c>
      <c r="N104">
        <f t="shared" ca="1" si="7"/>
        <v>435.23399999999998</v>
      </c>
      <c r="P104">
        <v>102</v>
      </c>
      <c r="Q104">
        <f t="shared" ca="1" si="8"/>
        <v>633.82799999999997</v>
      </c>
    </row>
    <row r="105" spans="1:17" x14ac:dyDescent="0.25">
      <c r="A105">
        <v>103</v>
      </c>
      <c r="B105">
        <f t="shared" ca="1" si="6"/>
        <v>987.04899999999998</v>
      </c>
      <c r="D105">
        <v>103</v>
      </c>
      <c r="E105">
        <f t="shared" ca="1" si="9"/>
        <v>1173.067</v>
      </c>
      <c r="G105">
        <v>103</v>
      </c>
      <c r="H105">
        <f t="shared" ca="1" si="10"/>
        <v>808.96199999999999</v>
      </c>
      <c r="J105">
        <v>103</v>
      </c>
      <c r="K105">
        <f t="shared" ca="1" si="11"/>
        <v>3950.05</v>
      </c>
      <c r="M105">
        <v>103</v>
      </c>
      <c r="N105">
        <f t="shared" ca="1" si="7"/>
        <v>439.50099999999998</v>
      </c>
      <c r="P105">
        <v>103</v>
      </c>
      <c r="Q105">
        <f t="shared" ca="1" si="8"/>
        <v>640.04200000000003</v>
      </c>
    </row>
    <row r="106" spans="1:17" x14ac:dyDescent="0.25">
      <c r="A106">
        <v>104</v>
      </c>
      <c r="B106">
        <f t="shared" ca="1" si="6"/>
        <v>996.63199999999995</v>
      </c>
      <c r="D106">
        <v>104</v>
      </c>
      <c r="E106">
        <f t="shared" ca="1" si="9"/>
        <v>1184.4559999999999</v>
      </c>
      <c r="G106">
        <v>104</v>
      </c>
      <c r="H106">
        <f t="shared" ca="1" si="10"/>
        <v>816.81600000000003</v>
      </c>
      <c r="J106">
        <v>104</v>
      </c>
      <c r="K106">
        <f t="shared" ca="1" si="11"/>
        <v>3988.4</v>
      </c>
      <c r="M106">
        <v>104</v>
      </c>
      <c r="N106">
        <f t="shared" ca="1" si="7"/>
        <v>443.76800000000003</v>
      </c>
      <c r="P106">
        <v>104</v>
      </c>
      <c r="Q106">
        <f t="shared" ca="1" si="8"/>
        <v>646.25599999999997</v>
      </c>
    </row>
    <row r="107" spans="1:17" x14ac:dyDescent="0.25">
      <c r="A107">
        <v>105</v>
      </c>
      <c r="B107">
        <f t="shared" ca="1" si="6"/>
        <v>1006.215</v>
      </c>
      <c r="D107">
        <v>105</v>
      </c>
      <c r="E107">
        <f t="shared" ca="1" si="9"/>
        <v>1195.845</v>
      </c>
      <c r="G107">
        <v>105</v>
      </c>
      <c r="H107">
        <f t="shared" ca="1" si="10"/>
        <v>824.67</v>
      </c>
      <c r="J107">
        <v>105</v>
      </c>
      <c r="K107">
        <f t="shared" ca="1" si="11"/>
        <v>4026.75</v>
      </c>
      <c r="M107">
        <v>105</v>
      </c>
      <c r="N107">
        <f t="shared" ca="1" si="7"/>
        <v>448.03500000000003</v>
      </c>
      <c r="P107">
        <v>105</v>
      </c>
      <c r="Q107">
        <f t="shared" ca="1" si="8"/>
        <v>652.47</v>
      </c>
    </row>
    <row r="108" spans="1:17" x14ac:dyDescent="0.25">
      <c r="A108">
        <v>106</v>
      </c>
      <c r="B108">
        <f t="shared" ca="1" si="6"/>
        <v>1015.798</v>
      </c>
      <c r="D108">
        <v>106</v>
      </c>
      <c r="E108">
        <f t="shared" ca="1" si="9"/>
        <v>1207.2339999999999</v>
      </c>
      <c r="G108">
        <v>106</v>
      </c>
      <c r="H108">
        <f t="shared" ca="1" si="10"/>
        <v>832.524</v>
      </c>
      <c r="J108">
        <v>106</v>
      </c>
      <c r="K108">
        <f t="shared" ca="1" si="11"/>
        <v>4065.1</v>
      </c>
      <c r="M108">
        <v>106</v>
      </c>
      <c r="N108">
        <f t="shared" ca="1" si="7"/>
        <v>452.30200000000002</v>
      </c>
      <c r="P108">
        <v>106</v>
      </c>
      <c r="Q108">
        <f t="shared" ca="1" si="8"/>
        <v>658.68399999999997</v>
      </c>
    </row>
    <row r="109" spans="1:17" x14ac:dyDescent="0.25">
      <c r="A109">
        <v>107</v>
      </c>
      <c r="B109">
        <f t="shared" ca="1" si="6"/>
        <v>1025.3810000000001</v>
      </c>
      <c r="D109">
        <v>107</v>
      </c>
      <c r="E109">
        <f t="shared" ca="1" si="9"/>
        <v>1218.623</v>
      </c>
      <c r="G109">
        <v>107</v>
      </c>
      <c r="H109">
        <f t="shared" ca="1" si="10"/>
        <v>840.37800000000004</v>
      </c>
      <c r="J109">
        <v>107</v>
      </c>
      <c r="K109">
        <f t="shared" ca="1" si="11"/>
        <v>4103.45</v>
      </c>
      <c r="M109">
        <v>107</v>
      </c>
      <c r="N109">
        <f t="shared" ca="1" si="7"/>
        <v>456.56900000000002</v>
      </c>
      <c r="P109">
        <v>107</v>
      </c>
      <c r="Q109">
        <f t="shared" ca="1" si="8"/>
        <v>664.89800000000002</v>
      </c>
    </row>
    <row r="110" spans="1:17" x14ac:dyDescent="0.25">
      <c r="A110">
        <v>108</v>
      </c>
      <c r="B110">
        <f t="shared" ca="1" si="6"/>
        <v>1034.9639999999999</v>
      </c>
      <c r="D110">
        <v>108</v>
      </c>
      <c r="E110">
        <f t="shared" ca="1" si="9"/>
        <v>1230.0119999999999</v>
      </c>
      <c r="G110">
        <v>108</v>
      </c>
      <c r="H110">
        <f t="shared" ca="1" si="10"/>
        <v>848.23199999999997</v>
      </c>
      <c r="J110">
        <v>108</v>
      </c>
      <c r="K110">
        <f t="shared" ca="1" si="11"/>
        <v>4141.8</v>
      </c>
      <c r="M110">
        <v>108</v>
      </c>
      <c r="N110">
        <f t="shared" ca="1" si="7"/>
        <v>460.83600000000001</v>
      </c>
      <c r="P110">
        <v>108</v>
      </c>
      <c r="Q110">
        <f t="shared" ca="1" si="8"/>
        <v>671.11199999999997</v>
      </c>
    </row>
    <row r="111" spans="1:17" x14ac:dyDescent="0.25">
      <c r="A111">
        <v>109</v>
      </c>
      <c r="B111">
        <f t="shared" ca="1" si="6"/>
        <v>1044.547</v>
      </c>
      <c r="D111">
        <v>109</v>
      </c>
      <c r="E111">
        <f t="shared" ca="1" si="9"/>
        <v>1241.4010000000001</v>
      </c>
      <c r="G111">
        <v>109</v>
      </c>
      <c r="H111">
        <f t="shared" ca="1" si="10"/>
        <v>856.08600000000001</v>
      </c>
      <c r="J111">
        <v>109</v>
      </c>
      <c r="K111">
        <f t="shared" ca="1" si="11"/>
        <v>4180.1499999999996</v>
      </c>
      <c r="M111">
        <v>109</v>
      </c>
      <c r="N111">
        <f t="shared" ca="1" si="7"/>
        <v>465.10300000000001</v>
      </c>
      <c r="P111">
        <v>109</v>
      </c>
      <c r="Q111">
        <f t="shared" ca="1" si="8"/>
        <v>677.32600000000002</v>
      </c>
    </row>
    <row r="112" spans="1:17" x14ac:dyDescent="0.25">
      <c r="A112">
        <v>110</v>
      </c>
      <c r="B112">
        <f t="shared" ca="1" si="6"/>
        <v>1054.1300000000001</v>
      </c>
      <c r="D112">
        <v>110</v>
      </c>
      <c r="E112">
        <f t="shared" ca="1" si="9"/>
        <v>1252.79</v>
      </c>
      <c r="G112">
        <v>110</v>
      </c>
      <c r="H112">
        <f t="shared" ca="1" si="10"/>
        <v>863.94</v>
      </c>
      <c r="J112">
        <v>110</v>
      </c>
      <c r="K112">
        <f t="shared" ca="1" si="11"/>
        <v>4218.5</v>
      </c>
      <c r="M112">
        <v>110</v>
      </c>
      <c r="N112">
        <f t="shared" ca="1" si="7"/>
        <v>469.37</v>
      </c>
      <c r="P112">
        <v>110</v>
      </c>
      <c r="Q112">
        <f t="shared" ca="1" si="8"/>
        <v>683.54</v>
      </c>
    </row>
    <row r="113" spans="1:17" x14ac:dyDescent="0.25">
      <c r="A113">
        <v>111</v>
      </c>
      <c r="B113">
        <f t="shared" ca="1" si="6"/>
        <v>1063.713</v>
      </c>
      <c r="D113">
        <v>111</v>
      </c>
      <c r="E113">
        <f t="shared" ca="1" si="9"/>
        <v>1264.1790000000001</v>
      </c>
      <c r="G113">
        <v>111</v>
      </c>
      <c r="H113">
        <f t="shared" ca="1" si="10"/>
        <v>871.79399999999998</v>
      </c>
      <c r="J113">
        <v>111</v>
      </c>
      <c r="K113">
        <f t="shared" ca="1" si="11"/>
        <v>4256.8500000000004</v>
      </c>
      <c r="M113">
        <v>111</v>
      </c>
      <c r="N113">
        <f t="shared" ca="1" si="7"/>
        <v>473.637</v>
      </c>
      <c r="P113">
        <v>111</v>
      </c>
      <c r="Q113">
        <f t="shared" ca="1" si="8"/>
        <v>689.75400000000002</v>
      </c>
    </row>
    <row r="114" spans="1:17" x14ac:dyDescent="0.25">
      <c r="A114">
        <v>112</v>
      </c>
      <c r="B114">
        <f t="shared" ca="1" si="6"/>
        <v>1073.296</v>
      </c>
      <c r="D114">
        <v>112</v>
      </c>
      <c r="E114">
        <f t="shared" ca="1" si="9"/>
        <v>1275.568</v>
      </c>
      <c r="G114">
        <v>112</v>
      </c>
      <c r="H114">
        <f t="shared" ca="1" si="10"/>
        <v>879.64800000000002</v>
      </c>
      <c r="J114">
        <v>112</v>
      </c>
      <c r="K114">
        <f t="shared" ca="1" si="11"/>
        <v>4295.2</v>
      </c>
      <c r="M114">
        <v>112</v>
      </c>
      <c r="N114">
        <f t="shared" ca="1" si="7"/>
        <v>477.904</v>
      </c>
      <c r="P114">
        <v>112</v>
      </c>
      <c r="Q114">
        <f t="shared" ca="1" si="8"/>
        <v>695.96799999999996</v>
      </c>
    </row>
    <row r="115" spans="1:17" x14ac:dyDescent="0.25">
      <c r="A115">
        <v>113</v>
      </c>
      <c r="B115">
        <f t="shared" ca="1" si="6"/>
        <v>1082.8789999999999</v>
      </c>
      <c r="D115">
        <v>113</v>
      </c>
      <c r="E115">
        <f t="shared" ca="1" si="9"/>
        <v>1286.9570000000001</v>
      </c>
      <c r="G115">
        <v>113</v>
      </c>
      <c r="H115">
        <f t="shared" ca="1" si="10"/>
        <v>887.50199999999995</v>
      </c>
      <c r="J115">
        <v>113</v>
      </c>
      <c r="K115">
        <f t="shared" ca="1" si="11"/>
        <v>4333.55</v>
      </c>
      <c r="M115">
        <v>113</v>
      </c>
      <c r="N115">
        <f t="shared" ca="1" si="7"/>
        <v>482.17099999999999</v>
      </c>
      <c r="P115">
        <v>113</v>
      </c>
      <c r="Q115">
        <f t="shared" ca="1" si="8"/>
        <v>702.18200000000002</v>
      </c>
    </row>
    <row r="116" spans="1:17" x14ac:dyDescent="0.25">
      <c r="A116">
        <v>114</v>
      </c>
      <c r="B116">
        <f t="shared" ca="1" si="6"/>
        <v>1092.462</v>
      </c>
      <c r="D116">
        <v>114</v>
      </c>
      <c r="E116">
        <f t="shared" ca="1" si="9"/>
        <v>1298.346</v>
      </c>
      <c r="G116">
        <v>114</v>
      </c>
      <c r="H116">
        <f t="shared" ca="1" si="10"/>
        <v>895.35599999999999</v>
      </c>
      <c r="J116">
        <v>114</v>
      </c>
      <c r="K116">
        <f t="shared" ca="1" si="11"/>
        <v>4371.8999999999996</v>
      </c>
      <c r="M116">
        <v>114</v>
      </c>
      <c r="N116">
        <f t="shared" ca="1" si="7"/>
        <v>486.43799999999999</v>
      </c>
      <c r="P116">
        <v>114</v>
      </c>
      <c r="Q116">
        <f t="shared" ca="1" si="8"/>
        <v>708.39599999999996</v>
      </c>
    </row>
    <row r="117" spans="1:17" x14ac:dyDescent="0.25">
      <c r="A117">
        <v>115</v>
      </c>
      <c r="B117">
        <f t="shared" ca="1" si="6"/>
        <v>1102.0450000000001</v>
      </c>
      <c r="D117">
        <v>115</v>
      </c>
      <c r="E117">
        <f t="shared" ca="1" si="9"/>
        <v>1309.7349999999999</v>
      </c>
      <c r="G117">
        <v>115</v>
      </c>
      <c r="H117">
        <f t="shared" ca="1" si="10"/>
        <v>903.21</v>
      </c>
      <c r="J117">
        <v>115</v>
      </c>
      <c r="K117">
        <f t="shared" ca="1" si="11"/>
        <v>4410.25</v>
      </c>
      <c r="M117">
        <v>115</v>
      </c>
      <c r="N117">
        <f t="shared" ca="1" si="7"/>
        <v>490.70499999999998</v>
      </c>
      <c r="P117">
        <v>115</v>
      </c>
      <c r="Q117">
        <f t="shared" ca="1" si="8"/>
        <v>714.61</v>
      </c>
    </row>
    <row r="118" spans="1:17" x14ac:dyDescent="0.25">
      <c r="A118">
        <v>116</v>
      </c>
      <c r="B118">
        <f t="shared" ca="1" si="6"/>
        <v>1111.6279999999999</v>
      </c>
      <c r="D118">
        <v>116</v>
      </c>
      <c r="E118">
        <f t="shared" ca="1" si="9"/>
        <v>1321.124</v>
      </c>
      <c r="G118">
        <v>116</v>
      </c>
      <c r="H118">
        <f t="shared" ca="1" si="10"/>
        <v>911.06399999999996</v>
      </c>
      <c r="J118">
        <v>116</v>
      </c>
      <c r="K118">
        <f t="shared" ca="1" si="11"/>
        <v>4448.6000000000004</v>
      </c>
      <c r="M118">
        <v>116</v>
      </c>
      <c r="N118">
        <f t="shared" ca="1" si="7"/>
        <v>494.97199999999998</v>
      </c>
      <c r="P118">
        <v>116</v>
      </c>
      <c r="Q118">
        <f t="shared" ca="1" si="8"/>
        <v>720.82399999999996</v>
      </c>
    </row>
    <row r="119" spans="1:17" x14ac:dyDescent="0.25">
      <c r="A119">
        <v>117</v>
      </c>
      <c r="B119">
        <f t="shared" ca="1" si="6"/>
        <v>1121.211</v>
      </c>
      <c r="D119">
        <v>117</v>
      </c>
      <c r="E119">
        <f t="shared" ca="1" si="9"/>
        <v>1332.5129999999999</v>
      </c>
      <c r="G119">
        <v>117</v>
      </c>
      <c r="H119">
        <f t="shared" ca="1" si="10"/>
        <v>918.91800000000001</v>
      </c>
      <c r="J119">
        <v>117</v>
      </c>
      <c r="K119">
        <f t="shared" ca="1" si="11"/>
        <v>4486.95</v>
      </c>
      <c r="M119">
        <v>117</v>
      </c>
      <c r="N119">
        <f t="shared" ca="1" si="7"/>
        <v>499.23899999999998</v>
      </c>
      <c r="P119">
        <v>117</v>
      </c>
      <c r="Q119">
        <f t="shared" ca="1" si="8"/>
        <v>727.03800000000001</v>
      </c>
    </row>
    <row r="120" spans="1:17" x14ac:dyDescent="0.25">
      <c r="A120">
        <v>118</v>
      </c>
      <c r="B120">
        <f t="shared" ca="1" si="6"/>
        <v>1130.7940000000001</v>
      </c>
      <c r="D120">
        <v>118</v>
      </c>
      <c r="E120">
        <f t="shared" ca="1" si="9"/>
        <v>1343.902</v>
      </c>
      <c r="G120">
        <v>118</v>
      </c>
      <c r="H120">
        <f t="shared" ca="1" si="10"/>
        <v>926.77200000000005</v>
      </c>
      <c r="J120">
        <v>118</v>
      </c>
      <c r="K120">
        <f t="shared" ca="1" si="11"/>
        <v>4525.3</v>
      </c>
      <c r="M120">
        <v>118</v>
      </c>
      <c r="N120">
        <f t="shared" ca="1" si="7"/>
        <v>503.50599999999997</v>
      </c>
      <c r="P120">
        <v>118</v>
      </c>
      <c r="Q120">
        <f t="shared" ca="1" si="8"/>
        <v>733.25199999999995</v>
      </c>
    </row>
    <row r="121" spans="1:17" x14ac:dyDescent="0.25">
      <c r="A121">
        <v>119</v>
      </c>
      <c r="B121">
        <f t="shared" ca="1" si="6"/>
        <v>1140.377</v>
      </c>
      <c r="D121">
        <v>119</v>
      </c>
      <c r="E121">
        <f t="shared" ca="1" si="9"/>
        <v>1355.2909999999999</v>
      </c>
      <c r="G121">
        <v>119</v>
      </c>
      <c r="H121">
        <f t="shared" ca="1" si="10"/>
        <v>934.62599999999998</v>
      </c>
      <c r="J121">
        <v>119</v>
      </c>
      <c r="K121">
        <f t="shared" ca="1" si="11"/>
        <v>4563.6499999999996</v>
      </c>
      <c r="M121">
        <v>119</v>
      </c>
      <c r="N121">
        <f t="shared" ca="1" si="7"/>
        <v>507.77300000000002</v>
      </c>
      <c r="P121">
        <v>119</v>
      </c>
      <c r="Q121">
        <f t="shared" ca="1" si="8"/>
        <v>739.46600000000001</v>
      </c>
    </row>
    <row r="122" spans="1:17" x14ac:dyDescent="0.25">
      <c r="A122">
        <v>120</v>
      </c>
      <c r="B122">
        <f t="shared" ca="1" si="6"/>
        <v>1149.96</v>
      </c>
      <c r="D122">
        <v>120</v>
      </c>
      <c r="E122">
        <f t="shared" ca="1" si="9"/>
        <v>1366.68</v>
      </c>
      <c r="G122">
        <v>120</v>
      </c>
      <c r="H122">
        <f t="shared" ca="1" si="10"/>
        <v>942.48</v>
      </c>
      <c r="J122">
        <v>120</v>
      </c>
      <c r="K122">
        <f t="shared" ca="1" si="11"/>
        <v>4602</v>
      </c>
      <c r="M122">
        <v>120</v>
      </c>
      <c r="N122">
        <f t="shared" ca="1" si="7"/>
        <v>512.04</v>
      </c>
      <c r="P122">
        <v>120</v>
      </c>
      <c r="Q122">
        <f t="shared" ca="1" si="8"/>
        <v>745.68</v>
      </c>
    </row>
    <row r="123" spans="1:17" x14ac:dyDescent="0.25">
      <c r="A123">
        <v>121</v>
      </c>
      <c r="B123">
        <f t="shared" ca="1" si="6"/>
        <v>1159.5429999999999</v>
      </c>
      <c r="D123">
        <v>121</v>
      </c>
      <c r="E123">
        <f t="shared" ca="1" si="9"/>
        <v>1378.069</v>
      </c>
      <c r="G123">
        <v>121</v>
      </c>
      <c r="H123">
        <f t="shared" ca="1" si="10"/>
        <v>950.33399999999995</v>
      </c>
      <c r="J123">
        <v>121</v>
      </c>
      <c r="K123">
        <f t="shared" ca="1" si="11"/>
        <v>4640.3500000000004</v>
      </c>
      <c r="M123">
        <v>121</v>
      </c>
      <c r="N123">
        <f t="shared" ca="1" si="7"/>
        <v>516.30700000000002</v>
      </c>
      <c r="P123">
        <v>121</v>
      </c>
      <c r="Q123">
        <f t="shared" ca="1" si="8"/>
        <v>751.89400000000001</v>
      </c>
    </row>
    <row r="124" spans="1:17" x14ac:dyDescent="0.25">
      <c r="A124">
        <v>122</v>
      </c>
      <c r="B124">
        <f t="shared" ca="1" si="6"/>
        <v>1169.126</v>
      </c>
      <c r="D124">
        <v>122</v>
      </c>
      <c r="E124">
        <f t="shared" ca="1" si="9"/>
        <v>1389.4580000000001</v>
      </c>
      <c r="G124">
        <v>122</v>
      </c>
      <c r="H124">
        <f t="shared" ca="1" si="10"/>
        <v>958.18799999999999</v>
      </c>
      <c r="J124">
        <v>122</v>
      </c>
      <c r="K124">
        <f t="shared" ca="1" si="11"/>
        <v>4678.7</v>
      </c>
      <c r="M124">
        <v>122</v>
      </c>
      <c r="N124">
        <f t="shared" ca="1" si="7"/>
        <v>520.57399999999996</v>
      </c>
      <c r="P124">
        <v>122</v>
      </c>
      <c r="Q124">
        <f t="shared" ca="1" si="8"/>
        <v>758.10799999999995</v>
      </c>
    </row>
    <row r="125" spans="1:17" x14ac:dyDescent="0.25">
      <c r="A125">
        <v>123</v>
      </c>
      <c r="B125">
        <f t="shared" ca="1" si="6"/>
        <v>1178.7090000000001</v>
      </c>
      <c r="D125">
        <v>123</v>
      </c>
      <c r="E125">
        <f t="shared" ca="1" si="9"/>
        <v>1400.847</v>
      </c>
      <c r="G125">
        <v>123</v>
      </c>
      <c r="H125">
        <f t="shared" ca="1" si="10"/>
        <v>966.04200000000003</v>
      </c>
      <c r="J125">
        <v>123</v>
      </c>
      <c r="K125">
        <f t="shared" ca="1" si="11"/>
        <v>4717.05</v>
      </c>
      <c r="M125">
        <v>123</v>
      </c>
      <c r="N125">
        <f t="shared" ca="1" si="7"/>
        <v>524.84100000000001</v>
      </c>
      <c r="P125">
        <v>123</v>
      </c>
      <c r="Q125">
        <f t="shared" ca="1" si="8"/>
        <v>764.322</v>
      </c>
    </row>
    <row r="126" spans="1:17" x14ac:dyDescent="0.25">
      <c r="A126">
        <v>124</v>
      </c>
      <c r="B126">
        <f t="shared" ca="1" si="6"/>
        <v>1188.2919999999999</v>
      </c>
      <c r="D126">
        <v>124</v>
      </c>
      <c r="E126">
        <f t="shared" ca="1" si="9"/>
        <v>1412.2360000000001</v>
      </c>
      <c r="G126">
        <v>124</v>
      </c>
      <c r="H126">
        <f t="shared" ca="1" si="10"/>
        <v>973.89599999999996</v>
      </c>
      <c r="J126">
        <v>124</v>
      </c>
      <c r="K126">
        <f t="shared" ca="1" si="11"/>
        <v>4755.3999999999996</v>
      </c>
      <c r="M126">
        <v>124</v>
      </c>
      <c r="N126">
        <f t="shared" ca="1" si="7"/>
        <v>529.10799999999995</v>
      </c>
      <c r="P126">
        <v>124</v>
      </c>
      <c r="Q126">
        <f t="shared" ca="1" si="8"/>
        <v>770.53599999999994</v>
      </c>
    </row>
    <row r="127" spans="1:17" x14ac:dyDescent="0.25">
      <c r="A127">
        <v>125</v>
      </c>
      <c r="B127">
        <f t="shared" ca="1" si="6"/>
        <v>1197.875</v>
      </c>
      <c r="D127">
        <v>125</v>
      </c>
      <c r="E127">
        <f t="shared" ca="1" si="9"/>
        <v>1423.625</v>
      </c>
      <c r="G127">
        <v>125</v>
      </c>
      <c r="H127">
        <f t="shared" ca="1" si="10"/>
        <v>981.75</v>
      </c>
      <c r="J127">
        <v>125</v>
      </c>
      <c r="K127">
        <f t="shared" ca="1" si="11"/>
        <v>4793.75</v>
      </c>
      <c r="M127">
        <v>125</v>
      </c>
      <c r="N127">
        <f t="shared" ca="1" si="7"/>
        <v>533.375</v>
      </c>
      <c r="P127">
        <v>125</v>
      </c>
      <c r="Q127">
        <f t="shared" ca="1" si="8"/>
        <v>776.75</v>
      </c>
    </row>
    <row r="128" spans="1:17" x14ac:dyDescent="0.25">
      <c r="A128">
        <v>126</v>
      </c>
      <c r="B128">
        <f t="shared" ca="1" si="6"/>
        <v>1207.4580000000001</v>
      </c>
      <c r="D128">
        <v>126</v>
      </c>
      <c r="E128">
        <f t="shared" ca="1" si="9"/>
        <v>1435.0139999999999</v>
      </c>
      <c r="G128">
        <v>126</v>
      </c>
      <c r="H128">
        <f t="shared" ca="1" si="10"/>
        <v>989.60400000000004</v>
      </c>
      <c r="J128">
        <v>126</v>
      </c>
      <c r="K128">
        <f t="shared" ca="1" si="11"/>
        <v>4832.1000000000004</v>
      </c>
      <c r="M128">
        <v>126</v>
      </c>
      <c r="N128">
        <f t="shared" ca="1" si="7"/>
        <v>537.64200000000005</v>
      </c>
      <c r="P128">
        <v>126</v>
      </c>
      <c r="Q128">
        <f t="shared" ca="1" si="8"/>
        <v>782.96399999999994</v>
      </c>
    </row>
    <row r="129" spans="1:17" x14ac:dyDescent="0.25">
      <c r="A129">
        <v>127</v>
      </c>
      <c r="B129">
        <f t="shared" ca="1" si="6"/>
        <v>1217.0409999999999</v>
      </c>
      <c r="D129">
        <v>127</v>
      </c>
      <c r="E129">
        <f t="shared" ca="1" si="9"/>
        <v>1446.403</v>
      </c>
      <c r="G129">
        <v>127</v>
      </c>
      <c r="H129">
        <f t="shared" ca="1" si="10"/>
        <v>997.45799999999997</v>
      </c>
      <c r="J129">
        <v>127</v>
      </c>
      <c r="K129">
        <f t="shared" ca="1" si="11"/>
        <v>4870.45</v>
      </c>
      <c r="M129">
        <v>127</v>
      </c>
      <c r="N129">
        <f t="shared" ca="1" si="7"/>
        <v>541.90899999999999</v>
      </c>
      <c r="P129">
        <v>127</v>
      </c>
      <c r="Q129">
        <f t="shared" ca="1" si="8"/>
        <v>789.178</v>
      </c>
    </row>
    <row r="130" spans="1:17" x14ac:dyDescent="0.25">
      <c r="A130">
        <v>128</v>
      </c>
      <c r="B130">
        <f t="shared" ref="B130:B193" ca="1" si="12">uDex_Rate*A130+MAX(Dex_Daily_2wk)*A130</f>
        <v>1226.624</v>
      </c>
      <c r="D130">
        <v>128</v>
      </c>
      <c r="E130">
        <f t="shared" ca="1" si="9"/>
        <v>1457.7919999999999</v>
      </c>
      <c r="G130">
        <v>128</v>
      </c>
      <c r="H130">
        <f t="shared" ca="1" si="10"/>
        <v>1005.312</v>
      </c>
      <c r="J130">
        <v>128</v>
      </c>
      <c r="K130">
        <f t="shared" ca="1" si="11"/>
        <v>4908.8</v>
      </c>
      <c r="M130">
        <v>128</v>
      </c>
      <c r="N130">
        <f t="shared" ref="N130:N193" ca="1" si="13">uCis_Rate*M130+MAX(Cis_daily_2wk)*M130</f>
        <v>546.17600000000004</v>
      </c>
      <c r="P130">
        <v>128</v>
      </c>
      <c r="Q130">
        <f t="shared" ref="Q130:Q193" ca="1" si="14">uRoc_Rate*P130+MAX(Roc_daily_2wk)*P130</f>
        <v>795.39200000000005</v>
      </c>
    </row>
    <row r="131" spans="1:17" x14ac:dyDescent="0.25">
      <c r="A131">
        <v>129</v>
      </c>
      <c r="B131">
        <f t="shared" ca="1" si="12"/>
        <v>1236.2069999999999</v>
      </c>
      <c r="D131">
        <v>129</v>
      </c>
      <c r="E131">
        <f t="shared" ref="E131:E194" ca="1" si="15">uFent_Rate*D131+MAX(Fent_daily_2wk)*D131</f>
        <v>1469.181</v>
      </c>
      <c r="G131">
        <v>129</v>
      </c>
      <c r="H131">
        <f t="shared" ref="H131:H194" ca="1" si="16">uMidaz_Rate*G131+MAX(Midaz_daily_2wk)*G131</f>
        <v>1013.1660000000001</v>
      </c>
      <c r="J131">
        <v>129</v>
      </c>
      <c r="K131">
        <f t="shared" ref="K131:K194" ca="1" si="17">uProp_Rate*J131+MAX(Prop_daily_2wk)*J131</f>
        <v>4947.1499999999996</v>
      </c>
      <c r="M131">
        <v>129</v>
      </c>
      <c r="N131">
        <f t="shared" ca="1" si="13"/>
        <v>550.44299999999998</v>
      </c>
      <c r="P131">
        <v>129</v>
      </c>
      <c r="Q131">
        <f t="shared" ca="1" si="14"/>
        <v>801.60599999999999</v>
      </c>
    </row>
    <row r="132" spans="1:17" x14ac:dyDescent="0.25">
      <c r="A132">
        <v>130</v>
      </c>
      <c r="B132">
        <f t="shared" ca="1" si="12"/>
        <v>1245.79</v>
      </c>
      <c r="D132">
        <v>130</v>
      </c>
      <c r="E132">
        <f t="shared" ca="1" si="15"/>
        <v>1480.57</v>
      </c>
      <c r="G132">
        <v>130</v>
      </c>
      <c r="H132">
        <f t="shared" ca="1" si="16"/>
        <v>1021.02</v>
      </c>
      <c r="J132">
        <v>130</v>
      </c>
      <c r="K132">
        <f t="shared" ca="1" si="17"/>
        <v>4985.5</v>
      </c>
      <c r="M132">
        <v>130</v>
      </c>
      <c r="N132">
        <f t="shared" ca="1" si="13"/>
        <v>554.71</v>
      </c>
      <c r="P132">
        <v>130</v>
      </c>
      <c r="Q132">
        <f t="shared" ca="1" si="14"/>
        <v>807.82</v>
      </c>
    </row>
    <row r="133" spans="1:17" x14ac:dyDescent="0.25">
      <c r="A133">
        <v>131</v>
      </c>
      <c r="B133">
        <f t="shared" ca="1" si="12"/>
        <v>1255.373</v>
      </c>
      <c r="D133">
        <v>131</v>
      </c>
      <c r="E133">
        <f t="shared" ca="1" si="15"/>
        <v>1491.9590000000001</v>
      </c>
      <c r="G133">
        <v>131</v>
      </c>
      <c r="H133">
        <f t="shared" ca="1" si="16"/>
        <v>1028.874</v>
      </c>
      <c r="J133">
        <v>131</v>
      </c>
      <c r="K133">
        <f t="shared" ca="1" si="17"/>
        <v>5023.8500000000004</v>
      </c>
      <c r="M133">
        <v>131</v>
      </c>
      <c r="N133">
        <f t="shared" ca="1" si="13"/>
        <v>558.97699999999998</v>
      </c>
      <c r="P133">
        <v>131</v>
      </c>
      <c r="Q133">
        <f t="shared" ca="1" si="14"/>
        <v>814.03399999999999</v>
      </c>
    </row>
    <row r="134" spans="1:17" x14ac:dyDescent="0.25">
      <c r="A134">
        <v>132</v>
      </c>
      <c r="B134">
        <f t="shared" ca="1" si="12"/>
        <v>1264.9559999999999</v>
      </c>
      <c r="D134">
        <v>132</v>
      </c>
      <c r="E134">
        <f t="shared" ca="1" si="15"/>
        <v>1503.348</v>
      </c>
      <c r="G134">
        <v>132</v>
      </c>
      <c r="H134">
        <f t="shared" ca="1" si="16"/>
        <v>1036.7280000000001</v>
      </c>
      <c r="J134">
        <v>132</v>
      </c>
      <c r="K134">
        <f t="shared" ca="1" si="17"/>
        <v>5062.2</v>
      </c>
      <c r="M134">
        <v>132</v>
      </c>
      <c r="N134">
        <f t="shared" ca="1" si="13"/>
        <v>563.24400000000003</v>
      </c>
      <c r="P134">
        <v>132</v>
      </c>
      <c r="Q134">
        <f t="shared" ca="1" si="14"/>
        <v>820.24800000000005</v>
      </c>
    </row>
    <row r="135" spans="1:17" x14ac:dyDescent="0.25">
      <c r="A135">
        <v>133</v>
      </c>
      <c r="B135">
        <f t="shared" ca="1" si="12"/>
        <v>1274.539</v>
      </c>
      <c r="D135">
        <v>133</v>
      </c>
      <c r="E135">
        <f t="shared" ca="1" si="15"/>
        <v>1514.7370000000001</v>
      </c>
      <c r="G135">
        <v>133</v>
      </c>
      <c r="H135">
        <f t="shared" ca="1" si="16"/>
        <v>1044.5820000000001</v>
      </c>
      <c r="J135">
        <v>133</v>
      </c>
      <c r="K135">
        <f t="shared" ca="1" si="17"/>
        <v>5100.55</v>
      </c>
      <c r="M135">
        <v>133</v>
      </c>
      <c r="N135">
        <f t="shared" ca="1" si="13"/>
        <v>567.51099999999997</v>
      </c>
      <c r="P135">
        <v>133</v>
      </c>
      <c r="Q135">
        <f t="shared" ca="1" si="14"/>
        <v>826.46199999999999</v>
      </c>
    </row>
    <row r="136" spans="1:17" x14ac:dyDescent="0.25">
      <c r="A136">
        <v>134</v>
      </c>
      <c r="B136">
        <f t="shared" ca="1" si="12"/>
        <v>1284.1220000000001</v>
      </c>
      <c r="D136">
        <v>134</v>
      </c>
      <c r="E136">
        <f t="shared" ca="1" si="15"/>
        <v>1526.126</v>
      </c>
      <c r="G136">
        <v>134</v>
      </c>
      <c r="H136">
        <f t="shared" ca="1" si="16"/>
        <v>1052.4359999999999</v>
      </c>
      <c r="J136">
        <v>134</v>
      </c>
      <c r="K136">
        <f t="shared" ca="1" si="17"/>
        <v>5138.8999999999996</v>
      </c>
      <c r="M136">
        <v>134</v>
      </c>
      <c r="N136">
        <f t="shared" ca="1" si="13"/>
        <v>571.77800000000002</v>
      </c>
      <c r="P136">
        <v>134</v>
      </c>
      <c r="Q136">
        <f t="shared" ca="1" si="14"/>
        <v>832.67600000000004</v>
      </c>
    </row>
    <row r="137" spans="1:17" x14ac:dyDescent="0.25">
      <c r="A137">
        <v>135</v>
      </c>
      <c r="B137">
        <f t="shared" ca="1" si="12"/>
        <v>1293.7049999999999</v>
      </c>
      <c r="D137">
        <v>135</v>
      </c>
      <c r="E137">
        <f t="shared" ca="1" si="15"/>
        <v>1537.5150000000001</v>
      </c>
      <c r="G137">
        <v>135</v>
      </c>
      <c r="H137">
        <f t="shared" ca="1" si="16"/>
        <v>1060.29</v>
      </c>
      <c r="J137">
        <v>135</v>
      </c>
      <c r="K137">
        <f t="shared" ca="1" si="17"/>
        <v>5177.25</v>
      </c>
      <c r="M137">
        <v>135</v>
      </c>
      <c r="N137">
        <f t="shared" ca="1" si="13"/>
        <v>576.04499999999996</v>
      </c>
      <c r="P137">
        <v>135</v>
      </c>
      <c r="Q137">
        <f t="shared" ca="1" si="14"/>
        <v>838.89</v>
      </c>
    </row>
    <row r="138" spans="1:17" x14ac:dyDescent="0.25">
      <c r="A138">
        <v>136</v>
      </c>
      <c r="B138">
        <f t="shared" ca="1" si="12"/>
        <v>1303.288</v>
      </c>
      <c r="D138">
        <v>136</v>
      </c>
      <c r="E138">
        <f t="shared" ca="1" si="15"/>
        <v>1548.904</v>
      </c>
      <c r="G138">
        <v>136</v>
      </c>
      <c r="H138">
        <f t="shared" ca="1" si="16"/>
        <v>1068.144</v>
      </c>
      <c r="J138">
        <v>136</v>
      </c>
      <c r="K138">
        <f t="shared" ca="1" si="17"/>
        <v>5215.6000000000004</v>
      </c>
      <c r="M138">
        <v>136</v>
      </c>
      <c r="N138">
        <f t="shared" ca="1" si="13"/>
        <v>580.31200000000001</v>
      </c>
      <c r="P138">
        <v>136</v>
      </c>
      <c r="Q138">
        <f t="shared" ca="1" si="14"/>
        <v>845.10400000000004</v>
      </c>
    </row>
    <row r="139" spans="1:17" x14ac:dyDescent="0.25">
      <c r="A139">
        <v>137</v>
      </c>
      <c r="B139">
        <f t="shared" ca="1" si="12"/>
        <v>1312.8710000000001</v>
      </c>
      <c r="D139">
        <v>137</v>
      </c>
      <c r="E139">
        <f t="shared" ca="1" si="15"/>
        <v>1560.2929999999999</v>
      </c>
      <c r="G139">
        <v>137</v>
      </c>
      <c r="H139">
        <f t="shared" ca="1" si="16"/>
        <v>1075.998</v>
      </c>
      <c r="J139">
        <v>137</v>
      </c>
      <c r="K139">
        <f t="shared" ca="1" si="17"/>
        <v>5253.95</v>
      </c>
      <c r="M139">
        <v>137</v>
      </c>
      <c r="N139">
        <f t="shared" ca="1" si="13"/>
        <v>584.57899999999995</v>
      </c>
      <c r="P139">
        <v>137</v>
      </c>
      <c r="Q139">
        <f t="shared" ca="1" si="14"/>
        <v>851.31799999999998</v>
      </c>
    </row>
    <row r="140" spans="1:17" x14ac:dyDescent="0.25">
      <c r="A140">
        <v>138</v>
      </c>
      <c r="B140">
        <f t="shared" ca="1" si="12"/>
        <v>1322.454</v>
      </c>
      <c r="D140">
        <v>138</v>
      </c>
      <c r="E140">
        <f t="shared" ca="1" si="15"/>
        <v>1571.682</v>
      </c>
      <c r="G140">
        <v>138</v>
      </c>
      <c r="H140">
        <f t="shared" ca="1" si="16"/>
        <v>1083.8520000000001</v>
      </c>
      <c r="J140">
        <v>138</v>
      </c>
      <c r="K140">
        <f t="shared" ca="1" si="17"/>
        <v>5292.3</v>
      </c>
      <c r="M140">
        <v>138</v>
      </c>
      <c r="N140">
        <f t="shared" ca="1" si="13"/>
        <v>588.846</v>
      </c>
      <c r="P140">
        <v>138</v>
      </c>
      <c r="Q140">
        <f t="shared" ca="1" si="14"/>
        <v>857.53200000000004</v>
      </c>
    </row>
    <row r="141" spans="1:17" x14ac:dyDescent="0.25">
      <c r="A141">
        <v>139</v>
      </c>
      <c r="B141">
        <f t="shared" ca="1" si="12"/>
        <v>1332.037</v>
      </c>
      <c r="D141">
        <v>139</v>
      </c>
      <c r="E141">
        <f t="shared" ca="1" si="15"/>
        <v>1583.0709999999999</v>
      </c>
      <c r="G141">
        <v>139</v>
      </c>
      <c r="H141">
        <f t="shared" ca="1" si="16"/>
        <v>1091.7059999999999</v>
      </c>
      <c r="J141">
        <v>139</v>
      </c>
      <c r="K141">
        <f t="shared" ca="1" si="17"/>
        <v>5330.65</v>
      </c>
      <c r="M141">
        <v>139</v>
      </c>
      <c r="N141">
        <f t="shared" ca="1" si="13"/>
        <v>593.11300000000006</v>
      </c>
      <c r="P141">
        <v>139</v>
      </c>
      <c r="Q141">
        <f t="shared" ca="1" si="14"/>
        <v>863.74599999999998</v>
      </c>
    </row>
    <row r="142" spans="1:17" x14ac:dyDescent="0.25">
      <c r="A142">
        <v>140</v>
      </c>
      <c r="B142">
        <f t="shared" ca="1" si="12"/>
        <v>1341.62</v>
      </c>
      <c r="D142">
        <v>140</v>
      </c>
      <c r="E142">
        <f t="shared" ca="1" si="15"/>
        <v>1594.46</v>
      </c>
      <c r="G142">
        <v>140</v>
      </c>
      <c r="H142">
        <f t="shared" ca="1" si="16"/>
        <v>1099.56</v>
      </c>
      <c r="J142">
        <v>140</v>
      </c>
      <c r="K142">
        <f t="shared" ca="1" si="17"/>
        <v>5369</v>
      </c>
      <c r="M142">
        <v>140</v>
      </c>
      <c r="N142">
        <f t="shared" ca="1" si="13"/>
        <v>597.38</v>
      </c>
      <c r="P142">
        <v>140</v>
      </c>
      <c r="Q142">
        <f t="shared" ca="1" si="14"/>
        <v>869.96</v>
      </c>
    </row>
    <row r="143" spans="1:17" x14ac:dyDescent="0.25">
      <c r="A143">
        <v>141</v>
      </c>
      <c r="B143">
        <f t="shared" ca="1" si="12"/>
        <v>1351.203</v>
      </c>
      <c r="D143">
        <v>141</v>
      </c>
      <c r="E143">
        <f t="shared" ca="1" si="15"/>
        <v>1605.8489999999999</v>
      </c>
      <c r="G143">
        <v>141</v>
      </c>
      <c r="H143">
        <f t="shared" ca="1" si="16"/>
        <v>1107.414</v>
      </c>
      <c r="J143">
        <v>141</v>
      </c>
      <c r="K143">
        <f t="shared" ca="1" si="17"/>
        <v>5407.35</v>
      </c>
      <c r="M143">
        <v>141</v>
      </c>
      <c r="N143">
        <f t="shared" ca="1" si="13"/>
        <v>601.64700000000005</v>
      </c>
      <c r="P143">
        <v>141</v>
      </c>
      <c r="Q143">
        <f t="shared" ca="1" si="14"/>
        <v>876.17399999999998</v>
      </c>
    </row>
    <row r="144" spans="1:17" x14ac:dyDescent="0.25">
      <c r="A144">
        <v>142</v>
      </c>
      <c r="B144">
        <f t="shared" ca="1" si="12"/>
        <v>1360.7860000000001</v>
      </c>
      <c r="D144">
        <v>142</v>
      </c>
      <c r="E144">
        <f t="shared" ca="1" si="15"/>
        <v>1617.2380000000001</v>
      </c>
      <c r="G144">
        <v>142</v>
      </c>
      <c r="H144">
        <f t="shared" ca="1" si="16"/>
        <v>1115.268</v>
      </c>
      <c r="J144">
        <v>142</v>
      </c>
      <c r="K144">
        <f t="shared" ca="1" si="17"/>
        <v>5445.7</v>
      </c>
      <c r="M144">
        <v>142</v>
      </c>
      <c r="N144">
        <f t="shared" ca="1" si="13"/>
        <v>605.91399999999999</v>
      </c>
      <c r="P144">
        <v>142</v>
      </c>
      <c r="Q144">
        <f t="shared" ca="1" si="14"/>
        <v>882.38800000000003</v>
      </c>
    </row>
    <row r="145" spans="1:17" x14ac:dyDescent="0.25">
      <c r="A145">
        <v>143</v>
      </c>
      <c r="B145">
        <f t="shared" ca="1" si="12"/>
        <v>1370.3689999999999</v>
      </c>
      <c r="D145">
        <v>143</v>
      </c>
      <c r="E145">
        <f t="shared" ca="1" si="15"/>
        <v>1628.627</v>
      </c>
      <c r="G145">
        <v>143</v>
      </c>
      <c r="H145">
        <f t="shared" ca="1" si="16"/>
        <v>1123.1220000000001</v>
      </c>
      <c r="J145">
        <v>143</v>
      </c>
      <c r="K145">
        <f t="shared" ca="1" si="17"/>
        <v>5484.05</v>
      </c>
      <c r="M145">
        <v>143</v>
      </c>
      <c r="N145">
        <f t="shared" ca="1" si="13"/>
        <v>610.18100000000004</v>
      </c>
      <c r="P145">
        <v>143</v>
      </c>
      <c r="Q145">
        <f t="shared" ca="1" si="14"/>
        <v>888.60199999999998</v>
      </c>
    </row>
    <row r="146" spans="1:17" x14ac:dyDescent="0.25">
      <c r="A146">
        <v>144</v>
      </c>
      <c r="B146">
        <f t="shared" ca="1" si="12"/>
        <v>1379.952</v>
      </c>
      <c r="D146">
        <v>144</v>
      </c>
      <c r="E146">
        <f t="shared" ca="1" si="15"/>
        <v>1640.0160000000001</v>
      </c>
      <c r="G146">
        <v>144</v>
      </c>
      <c r="H146">
        <f t="shared" ca="1" si="16"/>
        <v>1130.9760000000001</v>
      </c>
      <c r="J146">
        <v>144</v>
      </c>
      <c r="K146">
        <f t="shared" ca="1" si="17"/>
        <v>5522.4</v>
      </c>
      <c r="M146">
        <v>144</v>
      </c>
      <c r="N146">
        <f t="shared" ca="1" si="13"/>
        <v>614.44799999999998</v>
      </c>
      <c r="P146">
        <v>144</v>
      </c>
      <c r="Q146">
        <f t="shared" ca="1" si="14"/>
        <v>894.81600000000003</v>
      </c>
    </row>
    <row r="147" spans="1:17" x14ac:dyDescent="0.25">
      <c r="A147">
        <v>145</v>
      </c>
      <c r="B147">
        <f t="shared" ca="1" si="12"/>
        <v>1389.5350000000001</v>
      </c>
      <c r="D147">
        <v>145</v>
      </c>
      <c r="E147">
        <f t="shared" ca="1" si="15"/>
        <v>1651.405</v>
      </c>
      <c r="G147">
        <v>145</v>
      </c>
      <c r="H147">
        <f t="shared" ca="1" si="16"/>
        <v>1138.83</v>
      </c>
      <c r="J147">
        <v>145</v>
      </c>
      <c r="K147">
        <f t="shared" ca="1" si="17"/>
        <v>5560.75</v>
      </c>
      <c r="M147">
        <v>145</v>
      </c>
      <c r="N147">
        <f t="shared" ca="1" si="13"/>
        <v>618.71500000000003</v>
      </c>
      <c r="P147">
        <v>145</v>
      </c>
      <c r="Q147">
        <f t="shared" ca="1" si="14"/>
        <v>901.03</v>
      </c>
    </row>
    <row r="148" spans="1:17" x14ac:dyDescent="0.25">
      <c r="A148">
        <v>146</v>
      </c>
      <c r="B148">
        <f t="shared" ca="1" si="12"/>
        <v>1399.1179999999999</v>
      </c>
      <c r="D148">
        <v>146</v>
      </c>
      <c r="E148">
        <f t="shared" ca="1" si="15"/>
        <v>1662.7940000000001</v>
      </c>
      <c r="G148">
        <v>146</v>
      </c>
      <c r="H148">
        <f t="shared" ca="1" si="16"/>
        <v>1146.684</v>
      </c>
      <c r="J148">
        <v>146</v>
      </c>
      <c r="K148">
        <f t="shared" ca="1" si="17"/>
        <v>5599.1</v>
      </c>
      <c r="M148">
        <v>146</v>
      </c>
      <c r="N148">
        <f t="shared" ca="1" si="13"/>
        <v>622.98199999999997</v>
      </c>
      <c r="P148">
        <v>146</v>
      </c>
      <c r="Q148">
        <f t="shared" ca="1" si="14"/>
        <v>907.24400000000003</v>
      </c>
    </row>
    <row r="149" spans="1:17" x14ac:dyDescent="0.25">
      <c r="A149">
        <v>147</v>
      </c>
      <c r="B149">
        <f t="shared" ca="1" si="12"/>
        <v>1408.701</v>
      </c>
      <c r="D149">
        <v>147</v>
      </c>
      <c r="E149">
        <f t="shared" ca="1" si="15"/>
        <v>1674.183</v>
      </c>
      <c r="G149">
        <v>147</v>
      </c>
      <c r="H149">
        <f t="shared" ca="1" si="16"/>
        <v>1154.538</v>
      </c>
      <c r="J149">
        <v>147</v>
      </c>
      <c r="K149">
        <f t="shared" ca="1" si="17"/>
        <v>5637.45</v>
      </c>
      <c r="M149">
        <v>147</v>
      </c>
      <c r="N149">
        <f t="shared" ca="1" si="13"/>
        <v>627.24900000000002</v>
      </c>
      <c r="P149">
        <v>147</v>
      </c>
      <c r="Q149">
        <f t="shared" ca="1" si="14"/>
        <v>913.45799999999997</v>
      </c>
    </row>
    <row r="150" spans="1:17" x14ac:dyDescent="0.25">
      <c r="A150">
        <v>148</v>
      </c>
      <c r="B150">
        <f t="shared" ca="1" si="12"/>
        <v>1418.2840000000001</v>
      </c>
      <c r="D150">
        <v>148</v>
      </c>
      <c r="E150">
        <f t="shared" ca="1" si="15"/>
        <v>1685.5720000000001</v>
      </c>
      <c r="G150">
        <v>148</v>
      </c>
      <c r="H150">
        <f t="shared" ca="1" si="16"/>
        <v>1162.3920000000001</v>
      </c>
      <c r="J150">
        <v>148</v>
      </c>
      <c r="K150">
        <f t="shared" ca="1" si="17"/>
        <v>5675.8</v>
      </c>
      <c r="M150">
        <v>148</v>
      </c>
      <c r="N150">
        <f t="shared" ca="1" si="13"/>
        <v>631.51599999999996</v>
      </c>
      <c r="P150">
        <v>148</v>
      </c>
      <c r="Q150">
        <f t="shared" ca="1" si="14"/>
        <v>919.67200000000003</v>
      </c>
    </row>
    <row r="151" spans="1:17" x14ac:dyDescent="0.25">
      <c r="A151">
        <v>149</v>
      </c>
      <c r="B151">
        <f t="shared" ca="1" si="12"/>
        <v>1427.867</v>
      </c>
      <c r="D151">
        <v>149</v>
      </c>
      <c r="E151">
        <f t="shared" ca="1" si="15"/>
        <v>1696.961</v>
      </c>
      <c r="G151">
        <v>149</v>
      </c>
      <c r="H151">
        <f t="shared" ca="1" si="16"/>
        <v>1170.2460000000001</v>
      </c>
      <c r="J151">
        <v>149</v>
      </c>
      <c r="K151">
        <f t="shared" ca="1" si="17"/>
        <v>5714.15</v>
      </c>
      <c r="M151">
        <v>149</v>
      </c>
      <c r="N151">
        <f t="shared" ca="1" si="13"/>
        <v>635.78300000000002</v>
      </c>
      <c r="P151">
        <v>149</v>
      </c>
      <c r="Q151">
        <f t="shared" ca="1" si="14"/>
        <v>925.88599999999997</v>
      </c>
    </row>
    <row r="152" spans="1:17" x14ac:dyDescent="0.25">
      <c r="A152">
        <v>150</v>
      </c>
      <c r="B152">
        <f t="shared" ca="1" si="12"/>
        <v>1437.45</v>
      </c>
      <c r="D152">
        <v>150</v>
      </c>
      <c r="E152">
        <f t="shared" ca="1" si="15"/>
        <v>1708.35</v>
      </c>
      <c r="G152">
        <v>150</v>
      </c>
      <c r="H152">
        <f t="shared" ca="1" si="16"/>
        <v>1178.0999999999999</v>
      </c>
      <c r="J152">
        <v>150</v>
      </c>
      <c r="K152">
        <f t="shared" ca="1" si="17"/>
        <v>5752.5</v>
      </c>
      <c r="M152">
        <v>150</v>
      </c>
      <c r="N152">
        <f t="shared" ca="1" si="13"/>
        <v>640.04999999999995</v>
      </c>
      <c r="P152">
        <v>150</v>
      </c>
      <c r="Q152">
        <f t="shared" ca="1" si="14"/>
        <v>932.1</v>
      </c>
    </row>
    <row r="153" spans="1:17" x14ac:dyDescent="0.25">
      <c r="A153">
        <v>151</v>
      </c>
      <c r="B153">
        <f t="shared" ca="1" si="12"/>
        <v>1447.0329999999999</v>
      </c>
      <c r="D153">
        <v>151</v>
      </c>
      <c r="E153">
        <f t="shared" ca="1" si="15"/>
        <v>1719.739</v>
      </c>
      <c r="G153">
        <v>151</v>
      </c>
      <c r="H153">
        <f t="shared" ca="1" si="16"/>
        <v>1185.954</v>
      </c>
      <c r="J153">
        <v>151</v>
      </c>
      <c r="K153">
        <f t="shared" ca="1" si="17"/>
        <v>5790.85</v>
      </c>
      <c r="M153">
        <v>151</v>
      </c>
      <c r="N153">
        <f t="shared" ca="1" si="13"/>
        <v>644.31700000000001</v>
      </c>
      <c r="P153">
        <v>151</v>
      </c>
      <c r="Q153">
        <f t="shared" ca="1" si="14"/>
        <v>938.31399999999996</v>
      </c>
    </row>
    <row r="154" spans="1:17" x14ac:dyDescent="0.25">
      <c r="A154">
        <v>152</v>
      </c>
      <c r="B154">
        <f t="shared" ca="1" si="12"/>
        <v>1456.616</v>
      </c>
      <c r="D154">
        <v>152</v>
      </c>
      <c r="E154">
        <f t="shared" ca="1" si="15"/>
        <v>1731.1279999999999</v>
      </c>
      <c r="G154">
        <v>152</v>
      </c>
      <c r="H154">
        <f t="shared" ca="1" si="16"/>
        <v>1193.808</v>
      </c>
      <c r="J154">
        <v>152</v>
      </c>
      <c r="K154">
        <f t="shared" ca="1" si="17"/>
        <v>5829.2</v>
      </c>
      <c r="M154">
        <v>152</v>
      </c>
      <c r="N154">
        <f t="shared" ca="1" si="13"/>
        <v>648.58400000000006</v>
      </c>
      <c r="P154">
        <v>152</v>
      </c>
      <c r="Q154">
        <f t="shared" ca="1" si="14"/>
        <v>944.52800000000002</v>
      </c>
    </row>
    <row r="155" spans="1:17" x14ac:dyDescent="0.25">
      <c r="A155">
        <v>153</v>
      </c>
      <c r="B155">
        <f t="shared" ca="1" si="12"/>
        <v>1466.1990000000001</v>
      </c>
      <c r="D155">
        <v>153</v>
      </c>
      <c r="E155">
        <f t="shared" ca="1" si="15"/>
        <v>1742.5170000000001</v>
      </c>
      <c r="G155">
        <v>153</v>
      </c>
      <c r="H155">
        <f t="shared" ca="1" si="16"/>
        <v>1201.662</v>
      </c>
      <c r="J155">
        <v>153</v>
      </c>
      <c r="K155">
        <f t="shared" ca="1" si="17"/>
        <v>5867.55</v>
      </c>
      <c r="M155">
        <v>153</v>
      </c>
      <c r="N155">
        <f t="shared" ca="1" si="13"/>
        <v>652.851</v>
      </c>
      <c r="P155">
        <v>153</v>
      </c>
      <c r="Q155">
        <f t="shared" ca="1" si="14"/>
        <v>950.74199999999996</v>
      </c>
    </row>
    <row r="156" spans="1:17" x14ac:dyDescent="0.25">
      <c r="A156">
        <v>154</v>
      </c>
      <c r="B156">
        <f t="shared" ca="1" si="12"/>
        <v>1475.7819999999999</v>
      </c>
      <c r="D156">
        <v>154</v>
      </c>
      <c r="E156">
        <f t="shared" ca="1" si="15"/>
        <v>1753.9059999999999</v>
      </c>
      <c r="G156">
        <v>154</v>
      </c>
      <c r="H156">
        <f t="shared" ca="1" si="16"/>
        <v>1209.5160000000001</v>
      </c>
      <c r="J156">
        <v>154</v>
      </c>
      <c r="K156">
        <f t="shared" ca="1" si="17"/>
        <v>5905.9</v>
      </c>
      <c r="M156">
        <v>154</v>
      </c>
      <c r="N156">
        <f t="shared" ca="1" si="13"/>
        <v>657.11800000000005</v>
      </c>
      <c r="P156">
        <v>154</v>
      </c>
      <c r="Q156">
        <f t="shared" ca="1" si="14"/>
        <v>956.95600000000002</v>
      </c>
    </row>
    <row r="157" spans="1:17" x14ac:dyDescent="0.25">
      <c r="A157">
        <v>155</v>
      </c>
      <c r="B157">
        <f t="shared" ca="1" si="12"/>
        <v>1485.365</v>
      </c>
      <c r="D157">
        <v>155</v>
      </c>
      <c r="E157">
        <f t="shared" ca="1" si="15"/>
        <v>1765.2950000000001</v>
      </c>
      <c r="G157">
        <v>155</v>
      </c>
      <c r="H157">
        <f t="shared" ca="1" si="16"/>
        <v>1217.3699999999999</v>
      </c>
      <c r="J157">
        <v>155</v>
      </c>
      <c r="K157">
        <f t="shared" ca="1" si="17"/>
        <v>5944.25</v>
      </c>
      <c r="M157">
        <v>155</v>
      </c>
      <c r="N157">
        <f t="shared" ca="1" si="13"/>
        <v>661.38499999999999</v>
      </c>
      <c r="P157">
        <v>155</v>
      </c>
      <c r="Q157">
        <f t="shared" ca="1" si="14"/>
        <v>963.17</v>
      </c>
    </row>
    <row r="158" spans="1:17" x14ac:dyDescent="0.25">
      <c r="A158">
        <v>156</v>
      </c>
      <c r="B158">
        <f t="shared" ca="1" si="12"/>
        <v>1494.9480000000001</v>
      </c>
      <c r="D158">
        <v>156</v>
      </c>
      <c r="E158">
        <f t="shared" ca="1" si="15"/>
        <v>1776.684</v>
      </c>
      <c r="G158">
        <v>156</v>
      </c>
      <c r="H158">
        <f t="shared" ca="1" si="16"/>
        <v>1225.2239999999999</v>
      </c>
      <c r="J158">
        <v>156</v>
      </c>
      <c r="K158">
        <f t="shared" ca="1" si="17"/>
        <v>5982.6</v>
      </c>
      <c r="M158">
        <v>156</v>
      </c>
      <c r="N158">
        <f t="shared" ca="1" si="13"/>
        <v>665.65200000000004</v>
      </c>
      <c r="P158">
        <v>156</v>
      </c>
      <c r="Q158">
        <f t="shared" ca="1" si="14"/>
        <v>969.38400000000001</v>
      </c>
    </row>
    <row r="159" spans="1:17" x14ac:dyDescent="0.25">
      <c r="A159">
        <v>157</v>
      </c>
      <c r="B159">
        <f t="shared" ca="1" si="12"/>
        <v>1504.5309999999999</v>
      </c>
      <c r="D159">
        <v>157</v>
      </c>
      <c r="E159">
        <f t="shared" ca="1" si="15"/>
        <v>1788.0730000000001</v>
      </c>
      <c r="G159">
        <v>157</v>
      </c>
      <c r="H159">
        <f t="shared" ca="1" si="16"/>
        <v>1233.078</v>
      </c>
      <c r="J159">
        <v>157</v>
      </c>
      <c r="K159">
        <f t="shared" ca="1" si="17"/>
        <v>6020.95</v>
      </c>
      <c r="M159">
        <v>157</v>
      </c>
      <c r="N159">
        <f t="shared" ca="1" si="13"/>
        <v>669.91899999999998</v>
      </c>
      <c r="P159">
        <v>157</v>
      </c>
      <c r="Q159">
        <f t="shared" ca="1" si="14"/>
        <v>975.59799999999996</v>
      </c>
    </row>
    <row r="160" spans="1:17" x14ac:dyDescent="0.25">
      <c r="A160">
        <v>158</v>
      </c>
      <c r="B160">
        <f t="shared" ca="1" si="12"/>
        <v>1514.114</v>
      </c>
      <c r="D160">
        <v>158</v>
      </c>
      <c r="E160">
        <f t="shared" ca="1" si="15"/>
        <v>1799.462</v>
      </c>
      <c r="G160">
        <v>158</v>
      </c>
      <c r="H160">
        <f t="shared" ca="1" si="16"/>
        <v>1240.932</v>
      </c>
      <c r="J160">
        <v>158</v>
      </c>
      <c r="K160">
        <f t="shared" ca="1" si="17"/>
        <v>6059.3</v>
      </c>
      <c r="M160">
        <v>158</v>
      </c>
      <c r="N160">
        <f t="shared" ca="1" si="13"/>
        <v>674.18600000000004</v>
      </c>
      <c r="P160">
        <v>158</v>
      </c>
      <c r="Q160">
        <f t="shared" ca="1" si="14"/>
        <v>981.81200000000001</v>
      </c>
    </row>
    <row r="161" spans="1:17" x14ac:dyDescent="0.25">
      <c r="A161">
        <v>159</v>
      </c>
      <c r="B161">
        <f t="shared" ca="1" si="12"/>
        <v>1523.6969999999999</v>
      </c>
      <c r="D161">
        <v>159</v>
      </c>
      <c r="E161">
        <f t="shared" ca="1" si="15"/>
        <v>1810.8510000000001</v>
      </c>
      <c r="G161">
        <v>159</v>
      </c>
      <c r="H161">
        <f t="shared" ca="1" si="16"/>
        <v>1248.7860000000001</v>
      </c>
      <c r="J161">
        <v>159</v>
      </c>
      <c r="K161">
        <f t="shared" ca="1" si="17"/>
        <v>6097.65</v>
      </c>
      <c r="M161">
        <v>159</v>
      </c>
      <c r="N161">
        <f t="shared" ca="1" si="13"/>
        <v>678.45299999999997</v>
      </c>
      <c r="P161">
        <v>159</v>
      </c>
      <c r="Q161">
        <f t="shared" ca="1" si="14"/>
        <v>988.02599999999995</v>
      </c>
    </row>
    <row r="162" spans="1:17" x14ac:dyDescent="0.25">
      <c r="A162">
        <v>160</v>
      </c>
      <c r="B162">
        <f t="shared" ca="1" si="12"/>
        <v>1533.28</v>
      </c>
      <c r="D162">
        <v>160</v>
      </c>
      <c r="E162">
        <f t="shared" ca="1" si="15"/>
        <v>1822.24</v>
      </c>
      <c r="G162">
        <v>160</v>
      </c>
      <c r="H162">
        <f t="shared" ca="1" si="16"/>
        <v>1256.6400000000001</v>
      </c>
      <c r="J162">
        <v>160</v>
      </c>
      <c r="K162">
        <f t="shared" ca="1" si="17"/>
        <v>6136</v>
      </c>
      <c r="M162">
        <v>160</v>
      </c>
      <c r="N162">
        <f t="shared" ca="1" si="13"/>
        <v>682.72</v>
      </c>
      <c r="P162">
        <v>160</v>
      </c>
      <c r="Q162">
        <f t="shared" ca="1" si="14"/>
        <v>994.24</v>
      </c>
    </row>
    <row r="163" spans="1:17" x14ac:dyDescent="0.25">
      <c r="A163">
        <v>161</v>
      </c>
      <c r="B163">
        <f t="shared" ca="1" si="12"/>
        <v>1542.8630000000001</v>
      </c>
      <c r="D163">
        <v>161</v>
      </c>
      <c r="E163">
        <f t="shared" ca="1" si="15"/>
        <v>1833.6289999999999</v>
      </c>
      <c r="G163">
        <v>161</v>
      </c>
      <c r="H163">
        <f t="shared" ca="1" si="16"/>
        <v>1264.4939999999999</v>
      </c>
      <c r="J163">
        <v>161</v>
      </c>
      <c r="K163">
        <f t="shared" ca="1" si="17"/>
        <v>6174.35</v>
      </c>
      <c r="M163">
        <v>161</v>
      </c>
      <c r="N163">
        <f t="shared" ca="1" si="13"/>
        <v>686.98699999999997</v>
      </c>
      <c r="P163">
        <v>161</v>
      </c>
      <c r="Q163">
        <f t="shared" ca="1" si="14"/>
        <v>1000.454</v>
      </c>
    </row>
    <row r="164" spans="1:17" x14ac:dyDescent="0.25">
      <c r="A164">
        <v>162</v>
      </c>
      <c r="B164">
        <f t="shared" ca="1" si="12"/>
        <v>1552.4459999999999</v>
      </c>
      <c r="D164">
        <v>162</v>
      </c>
      <c r="E164">
        <f t="shared" ca="1" si="15"/>
        <v>1845.018</v>
      </c>
      <c r="G164">
        <v>162</v>
      </c>
      <c r="H164">
        <f t="shared" ca="1" si="16"/>
        <v>1272.348</v>
      </c>
      <c r="J164">
        <v>162</v>
      </c>
      <c r="K164">
        <f t="shared" ca="1" si="17"/>
        <v>6212.7</v>
      </c>
      <c r="M164">
        <v>162</v>
      </c>
      <c r="N164">
        <f t="shared" ca="1" si="13"/>
        <v>691.25400000000002</v>
      </c>
      <c r="P164">
        <v>162</v>
      </c>
      <c r="Q164">
        <f t="shared" ca="1" si="14"/>
        <v>1006.668</v>
      </c>
    </row>
    <row r="165" spans="1:17" x14ac:dyDescent="0.25">
      <c r="A165">
        <v>163</v>
      </c>
      <c r="B165">
        <f t="shared" ca="1" si="12"/>
        <v>1562.029</v>
      </c>
      <c r="D165">
        <v>163</v>
      </c>
      <c r="E165">
        <f t="shared" ca="1" si="15"/>
        <v>1856.4069999999999</v>
      </c>
      <c r="G165">
        <v>163</v>
      </c>
      <c r="H165">
        <f t="shared" ca="1" si="16"/>
        <v>1280.202</v>
      </c>
      <c r="J165">
        <v>163</v>
      </c>
      <c r="K165">
        <f t="shared" ca="1" si="17"/>
        <v>6251.05</v>
      </c>
      <c r="M165">
        <v>163</v>
      </c>
      <c r="N165">
        <f t="shared" ca="1" si="13"/>
        <v>695.52099999999996</v>
      </c>
      <c r="P165">
        <v>163</v>
      </c>
      <c r="Q165">
        <f t="shared" ca="1" si="14"/>
        <v>1012.8819999999999</v>
      </c>
    </row>
    <row r="166" spans="1:17" x14ac:dyDescent="0.25">
      <c r="A166">
        <v>164</v>
      </c>
      <c r="B166">
        <f t="shared" ca="1" si="12"/>
        <v>1571.6120000000001</v>
      </c>
      <c r="D166">
        <v>164</v>
      </c>
      <c r="E166">
        <f t="shared" ca="1" si="15"/>
        <v>1867.796</v>
      </c>
      <c r="G166">
        <v>164</v>
      </c>
      <c r="H166">
        <f t="shared" ca="1" si="16"/>
        <v>1288.056</v>
      </c>
      <c r="J166">
        <v>164</v>
      </c>
      <c r="K166">
        <f t="shared" ca="1" si="17"/>
        <v>6289.4</v>
      </c>
      <c r="M166">
        <v>164</v>
      </c>
      <c r="N166">
        <f t="shared" ca="1" si="13"/>
        <v>699.78800000000001</v>
      </c>
      <c r="P166">
        <v>164</v>
      </c>
      <c r="Q166">
        <f t="shared" ca="1" si="14"/>
        <v>1019.096</v>
      </c>
    </row>
    <row r="167" spans="1:17" x14ac:dyDescent="0.25">
      <c r="A167">
        <v>165</v>
      </c>
      <c r="B167">
        <f t="shared" ca="1" si="12"/>
        <v>1581.1949999999999</v>
      </c>
      <c r="D167">
        <v>165</v>
      </c>
      <c r="E167">
        <f t="shared" ca="1" si="15"/>
        <v>1879.1849999999999</v>
      </c>
      <c r="G167">
        <v>165</v>
      </c>
      <c r="H167">
        <f t="shared" ca="1" si="16"/>
        <v>1295.9100000000001</v>
      </c>
      <c r="J167">
        <v>165</v>
      </c>
      <c r="K167">
        <f t="shared" ca="1" si="17"/>
        <v>6327.75</v>
      </c>
      <c r="M167">
        <v>165</v>
      </c>
      <c r="N167">
        <f t="shared" ca="1" si="13"/>
        <v>704.05499999999995</v>
      </c>
      <c r="P167">
        <v>165</v>
      </c>
      <c r="Q167">
        <f t="shared" ca="1" si="14"/>
        <v>1025.31</v>
      </c>
    </row>
    <row r="168" spans="1:17" x14ac:dyDescent="0.25">
      <c r="A168">
        <v>166</v>
      </c>
      <c r="B168">
        <f t="shared" ca="1" si="12"/>
        <v>1590.778</v>
      </c>
      <c r="D168">
        <v>166</v>
      </c>
      <c r="E168">
        <f t="shared" ca="1" si="15"/>
        <v>1890.5740000000001</v>
      </c>
      <c r="G168">
        <v>166</v>
      </c>
      <c r="H168">
        <f t="shared" ca="1" si="16"/>
        <v>1303.7639999999999</v>
      </c>
      <c r="J168">
        <v>166</v>
      </c>
      <c r="K168">
        <f t="shared" ca="1" si="17"/>
        <v>6366.1</v>
      </c>
      <c r="M168">
        <v>166</v>
      </c>
      <c r="N168">
        <f t="shared" ca="1" si="13"/>
        <v>708.322</v>
      </c>
      <c r="P168">
        <v>166</v>
      </c>
      <c r="Q168">
        <f t="shared" ca="1" si="14"/>
        <v>1031.5239999999999</v>
      </c>
    </row>
    <row r="169" spans="1:17" x14ac:dyDescent="0.25">
      <c r="A169">
        <v>167</v>
      </c>
      <c r="B169">
        <f t="shared" ca="1" si="12"/>
        <v>1600.3609999999999</v>
      </c>
      <c r="D169">
        <v>167</v>
      </c>
      <c r="E169">
        <f t="shared" ca="1" si="15"/>
        <v>1901.963</v>
      </c>
      <c r="G169">
        <v>167</v>
      </c>
      <c r="H169">
        <f t="shared" ca="1" si="16"/>
        <v>1311.6179999999999</v>
      </c>
      <c r="J169">
        <v>167</v>
      </c>
      <c r="K169">
        <f t="shared" ca="1" si="17"/>
        <v>6404.45</v>
      </c>
      <c r="M169">
        <v>167</v>
      </c>
      <c r="N169">
        <f t="shared" ca="1" si="13"/>
        <v>712.58900000000006</v>
      </c>
      <c r="P169">
        <v>167</v>
      </c>
      <c r="Q169">
        <f t="shared" ca="1" si="14"/>
        <v>1037.7380000000001</v>
      </c>
    </row>
    <row r="170" spans="1:17" x14ac:dyDescent="0.25">
      <c r="A170">
        <v>168</v>
      </c>
      <c r="B170">
        <f t="shared" ca="1" si="12"/>
        <v>1609.944</v>
      </c>
      <c r="D170">
        <v>168</v>
      </c>
      <c r="E170">
        <f t="shared" ca="1" si="15"/>
        <v>1913.3520000000001</v>
      </c>
      <c r="G170">
        <v>168</v>
      </c>
      <c r="H170">
        <f t="shared" ca="1" si="16"/>
        <v>1319.472</v>
      </c>
      <c r="J170">
        <v>168</v>
      </c>
      <c r="K170">
        <f t="shared" ca="1" si="17"/>
        <v>6442.8</v>
      </c>
      <c r="M170">
        <v>168</v>
      </c>
      <c r="N170">
        <f t="shared" ca="1" si="13"/>
        <v>716.85599999999999</v>
      </c>
      <c r="P170">
        <v>168</v>
      </c>
      <c r="Q170">
        <f t="shared" ca="1" si="14"/>
        <v>1043.952</v>
      </c>
    </row>
    <row r="171" spans="1:17" x14ac:dyDescent="0.25">
      <c r="A171">
        <v>169</v>
      </c>
      <c r="B171">
        <f t="shared" ca="1" si="12"/>
        <v>1619.527</v>
      </c>
      <c r="D171">
        <v>169</v>
      </c>
      <c r="E171">
        <f t="shared" ca="1" si="15"/>
        <v>1924.741</v>
      </c>
      <c r="G171">
        <v>169</v>
      </c>
      <c r="H171">
        <f t="shared" ca="1" si="16"/>
        <v>1327.326</v>
      </c>
      <c r="J171">
        <v>169</v>
      </c>
      <c r="K171">
        <f t="shared" ca="1" si="17"/>
        <v>6481.15</v>
      </c>
      <c r="M171">
        <v>169</v>
      </c>
      <c r="N171">
        <f t="shared" ca="1" si="13"/>
        <v>721.12300000000005</v>
      </c>
      <c r="P171">
        <v>169</v>
      </c>
      <c r="Q171">
        <f t="shared" ca="1" si="14"/>
        <v>1050.1659999999999</v>
      </c>
    </row>
    <row r="172" spans="1:17" x14ac:dyDescent="0.25">
      <c r="A172">
        <v>170</v>
      </c>
      <c r="B172">
        <f t="shared" ca="1" si="12"/>
        <v>1629.11</v>
      </c>
      <c r="D172">
        <v>170</v>
      </c>
      <c r="E172">
        <f t="shared" ca="1" si="15"/>
        <v>1936.13</v>
      </c>
      <c r="G172">
        <v>170</v>
      </c>
      <c r="H172">
        <f t="shared" ca="1" si="16"/>
        <v>1335.18</v>
      </c>
      <c r="J172">
        <v>170</v>
      </c>
      <c r="K172">
        <f t="shared" ca="1" si="17"/>
        <v>6519.5</v>
      </c>
      <c r="M172">
        <v>170</v>
      </c>
      <c r="N172">
        <f t="shared" ca="1" si="13"/>
        <v>725.39</v>
      </c>
      <c r="P172">
        <v>170</v>
      </c>
      <c r="Q172">
        <f t="shared" ca="1" si="14"/>
        <v>1056.3800000000001</v>
      </c>
    </row>
    <row r="173" spans="1:17" x14ac:dyDescent="0.25">
      <c r="A173">
        <v>171</v>
      </c>
      <c r="B173">
        <f t="shared" ca="1" si="12"/>
        <v>1638.693</v>
      </c>
      <c r="D173">
        <v>171</v>
      </c>
      <c r="E173">
        <f t="shared" ca="1" si="15"/>
        <v>1947.519</v>
      </c>
      <c r="G173">
        <v>171</v>
      </c>
      <c r="H173">
        <f t="shared" ca="1" si="16"/>
        <v>1343.0340000000001</v>
      </c>
      <c r="J173">
        <v>171</v>
      </c>
      <c r="K173">
        <f t="shared" ca="1" si="17"/>
        <v>6557.85</v>
      </c>
      <c r="M173">
        <v>171</v>
      </c>
      <c r="N173">
        <f t="shared" ca="1" si="13"/>
        <v>729.65700000000004</v>
      </c>
      <c r="P173">
        <v>171</v>
      </c>
      <c r="Q173">
        <f t="shared" ca="1" si="14"/>
        <v>1062.5940000000001</v>
      </c>
    </row>
    <row r="174" spans="1:17" x14ac:dyDescent="0.25">
      <c r="A174">
        <v>172</v>
      </c>
      <c r="B174">
        <f t="shared" ca="1" si="12"/>
        <v>1648.2760000000001</v>
      </c>
      <c r="D174">
        <v>172</v>
      </c>
      <c r="E174">
        <f t="shared" ca="1" si="15"/>
        <v>1958.9079999999999</v>
      </c>
      <c r="G174">
        <v>172</v>
      </c>
      <c r="H174">
        <f t="shared" ca="1" si="16"/>
        <v>1350.8879999999999</v>
      </c>
      <c r="J174">
        <v>172</v>
      </c>
      <c r="K174">
        <f t="shared" ca="1" si="17"/>
        <v>6596.2</v>
      </c>
      <c r="M174">
        <v>172</v>
      </c>
      <c r="N174">
        <f t="shared" ca="1" si="13"/>
        <v>733.92399999999998</v>
      </c>
      <c r="P174">
        <v>172</v>
      </c>
      <c r="Q174">
        <f t="shared" ca="1" si="14"/>
        <v>1068.808</v>
      </c>
    </row>
    <row r="175" spans="1:17" x14ac:dyDescent="0.25">
      <c r="A175">
        <v>173</v>
      </c>
      <c r="B175">
        <f t="shared" ca="1" si="12"/>
        <v>1657.8589999999999</v>
      </c>
      <c r="D175">
        <v>173</v>
      </c>
      <c r="E175">
        <f t="shared" ca="1" si="15"/>
        <v>1970.297</v>
      </c>
      <c r="G175">
        <v>173</v>
      </c>
      <c r="H175">
        <f t="shared" ca="1" si="16"/>
        <v>1358.742</v>
      </c>
      <c r="J175">
        <v>173</v>
      </c>
      <c r="K175">
        <f t="shared" ca="1" si="17"/>
        <v>6634.55</v>
      </c>
      <c r="M175">
        <v>173</v>
      </c>
      <c r="N175">
        <f t="shared" ca="1" si="13"/>
        <v>738.19100000000003</v>
      </c>
      <c r="P175">
        <v>173</v>
      </c>
      <c r="Q175">
        <f t="shared" ca="1" si="14"/>
        <v>1075.0219999999999</v>
      </c>
    </row>
    <row r="176" spans="1:17" x14ac:dyDescent="0.25">
      <c r="A176">
        <v>174</v>
      </c>
      <c r="B176">
        <f t="shared" ca="1" si="12"/>
        <v>1667.442</v>
      </c>
      <c r="D176">
        <v>174</v>
      </c>
      <c r="E176">
        <f t="shared" ca="1" si="15"/>
        <v>1981.6859999999999</v>
      </c>
      <c r="G176">
        <v>174</v>
      </c>
      <c r="H176">
        <f t="shared" ca="1" si="16"/>
        <v>1366.596</v>
      </c>
      <c r="J176">
        <v>174</v>
      </c>
      <c r="K176">
        <f t="shared" ca="1" si="17"/>
        <v>6672.9</v>
      </c>
      <c r="M176">
        <v>174</v>
      </c>
      <c r="N176">
        <f t="shared" ca="1" si="13"/>
        <v>742.45799999999997</v>
      </c>
      <c r="P176">
        <v>174</v>
      </c>
      <c r="Q176">
        <f t="shared" ca="1" si="14"/>
        <v>1081.2360000000001</v>
      </c>
    </row>
    <row r="177" spans="1:17" x14ac:dyDescent="0.25">
      <c r="A177">
        <v>175</v>
      </c>
      <c r="B177">
        <f t="shared" ca="1" si="12"/>
        <v>1677.0250000000001</v>
      </c>
      <c r="D177">
        <v>175</v>
      </c>
      <c r="E177">
        <f t="shared" ca="1" si="15"/>
        <v>1993.075</v>
      </c>
      <c r="G177">
        <v>175</v>
      </c>
      <c r="H177">
        <f t="shared" ca="1" si="16"/>
        <v>1374.45</v>
      </c>
      <c r="J177">
        <v>175</v>
      </c>
      <c r="K177">
        <f t="shared" ca="1" si="17"/>
        <v>6711.25</v>
      </c>
      <c r="M177">
        <v>175</v>
      </c>
      <c r="N177">
        <f t="shared" ca="1" si="13"/>
        <v>746.72500000000002</v>
      </c>
      <c r="P177">
        <v>175</v>
      </c>
      <c r="Q177">
        <f t="shared" ca="1" si="14"/>
        <v>1087.45</v>
      </c>
    </row>
    <row r="178" spans="1:17" x14ac:dyDescent="0.25">
      <c r="A178">
        <v>176</v>
      </c>
      <c r="B178">
        <f t="shared" ca="1" si="12"/>
        <v>1686.6079999999999</v>
      </c>
      <c r="D178">
        <v>176</v>
      </c>
      <c r="E178">
        <f t="shared" ca="1" si="15"/>
        <v>2004.4639999999999</v>
      </c>
      <c r="G178">
        <v>176</v>
      </c>
      <c r="H178">
        <f t="shared" ca="1" si="16"/>
        <v>1382.3040000000001</v>
      </c>
      <c r="J178">
        <v>176</v>
      </c>
      <c r="K178">
        <f t="shared" ca="1" si="17"/>
        <v>6749.6</v>
      </c>
      <c r="M178">
        <v>176</v>
      </c>
      <c r="N178">
        <f t="shared" ca="1" si="13"/>
        <v>750.99199999999996</v>
      </c>
      <c r="P178">
        <v>176</v>
      </c>
      <c r="Q178">
        <f t="shared" ca="1" si="14"/>
        <v>1093.664</v>
      </c>
    </row>
    <row r="179" spans="1:17" x14ac:dyDescent="0.25">
      <c r="A179">
        <v>177</v>
      </c>
      <c r="B179">
        <f t="shared" ca="1" si="12"/>
        <v>1696.191</v>
      </c>
      <c r="D179">
        <v>177</v>
      </c>
      <c r="E179">
        <f t="shared" ca="1" si="15"/>
        <v>2015.8530000000001</v>
      </c>
      <c r="G179">
        <v>177</v>
      </c>
      <c r="H179">
        <f t="shared" ca="1" si="16"/>
        <v>1390.1579999999999</v>
      </c>
      <c r="J179">
        <v>177</v>
      </c>
      <c r="K179">
        <f t="shared" ca="1" si="17"/>
        <v>6787.95</v>
      </c>
      <c r="M179">
        <v>177</v>
      </c>
      <c r="N179">
        <f t="shared" ca="1" si="13"/>
        <v>755.25900000000001</v>
      </c>
      <c r="P179">
        <v>177</v>
      </c>
      <c r="Q179">
        <f t="shared" ca="1" si="14"/>
        <v>1099.8779999999999</v>
      </c>
    </row>
    <row r="180" spans="1:17" x14ac:dyDescent="0.25">
      <c r="A180">
        <v>178</v>
      </c>
      <c r="B180">
        <f t="shared" ca="1" si="12"/>
        <v>1705.7739999999999</v>
      </c>
      <c r="D180">
        <v>178</v>
      </c>
      <c r="E180">
        <f t="shared" ca="1" si="15"/>
        <v>2027.242</v>
      </c>
      <c r="G180">
        <v>178</v>
      </c>
      <c r="H180">
        <f t="shared" ca="1" si="16"/>
        <v>1398.0119999999999</v>
      </c>
      <c r="J180">
        <v>178</v>
      </c>
      <c r="K180">
        <f t="shared" ca="1" si="17"/>
        <v>6826.3</v>
      </c>
      <c r="M180">
        <v>178</v>
      </c>
      <c r="N180">
        <f t="shared" ca="1" si="13"/>
        <v>759.52599999999995</v>
      </c>
      <c r="P180">
        <v>178</v>
      </c>
      <c r="Q180">
        <f t="shared" ca="1" si="14"/>
        <v>1106.0920000000001</v>
      </c>
    </row>
    <row r="181" spans="1:17" x14ac:dyDescent="0.25">
      <c r="A181">
        <v>179</v>
      </c>
      <c r="B181">
        <f t="shared" ca="1" si="12"/>
        <v>1715.357</v>
      </c>
      <c r="D181">
        <v>179</v>
      </c>
      <c r="E181">
        <f t="shared" ca="1" si="15"/>
        <v>2038.6310000000001</v>
      </c>
      <c r="G181">
        <v>179</v>
      </c>
      <c r="H181">
        <f t="shared" ca="1" si="16"/>
        <v>1405.866</v>
      </c>
      <c r="J181">
        <v>179</v>
      </c>
      <c r="K181">
        <f t="shared" ca="1" si="17"/>
        <v>6864.65</v>
      </c>
      <c r="M181">
        <v>179</v>
      </c>
      <c r="N181">
        <f t="shared" ca="1" si="13"/>
        <v>763.79300000000001</v>
      </c>
      <c r="P181">
        <v>179</v>
      </c>
      <c r="Q181">
        <f t="shared" ca="1" si="14"/>
        <v>1112.306</v>
      </c>
    </row>
    <row r="182" spans="1:17" x14ac:dyDescent="0.25">
      <c r="A182">
        <v>180</v>
      </c>
      <c r="B182">
        <f t="shared" ca="1" si="12"/>
        <v>1724.94</v>
      </c>
      <c r="D182">
        <v>180</v>
      </c>
      <c r="E182">
        <f t="shared" ca="1" si="15"/>
        <v>2050.02</v>
      </c>
      <c r="G182">
        <v>180</v>
      </c>
      <c r="H182">
        <f t="shared" ca="1" si="16"/>
        <v>1413.72</v>
      </c>
      <c r="J182">
        <v>180</v>
      </c>
      <c r="K182">
        <f t="shared" ca="1" si="17"/>
        <v>6903</v>
      </c>
      <c r="M182">
        <v>180</v>
      </c>
      <c r="N182">
        <f t="shared" ca="1" si="13"/>
        <v>768.06</v>
      </c>
      <c r="P182">
        <v>180</v>
      </c>
      <c r="Q182">
        <f t="shared" ca="1" si="14"/>
        <v>1118.52</v>
      </c>
    </row>
    <row r="183" spans="1:17" x14ac:dyDescent="0.25">
      <c r="A183">
        <v>181</v>
      </c>
      <c r="B183">
        <f t="shared" ca="1" si="12"/>
        <v>1734.5229999999999</v>
      </c>
      <c r="D183">
        <v>181</v>
      </c>
      <c r="E183">
        <f t="shared" ca="1" si="15"/>
        <v>2061.4090000000001</v>
      </c>
      <c r="G183">
        <v>181</v>
      </c>
      <c r="H183">
        <f t="shared" ca="1" si="16"/>
        <v>1421.5740000000001</v>
      </c>
      <c r="J183">
        <v>181</v>
      </c>
      <c r="K183">
        <f t="shared" ca="1" si="17"/>
        <v>6941.35</v>
      </c>
      <c r="M183">
        <v>181</v>
      </c>
      <c r="N183">
        <f t="shared" ca="1" si="13"/>
        <v>772.327</v>
      </c>
      <c r="P183">
        <v>181</v>
      </c>
      <c r="Q183">
        <f t="shared" ca="1" si="14"/>
        <v>1124.7339999999999</v>
      </c>
    </row>
    <row r="184" spans="1:17" x14ac:dyDescent="0.25">
      <c r="A184">
        <v>182</v>
      </c>
      <c r="B184">
        <f t="shared" ca="1" si="12"/>
        <v>1744.106</v>
      </c>
      <c r="D184">
        <v>182</v>
      </c>
      <c r="E184">
        <f t="shared" ca="1" si="15"/>
        <v>2072.7979999999998</v>
      </c>
      <c r="G184">
        <v>182</v>
      </c>
      <c r="H184">
        <f t="shared" ca="1" si="16"/>
        <v>1429.4280000000001</v>
      </c>
      <c r="J184">
        <v>182</v>
      </c>
      <c r="K184">
        <f t="shared" ca="1" si="17"/>
        <v>6979.7</v>
      </c>
      <c r="M184">
        <v>182</v>
      </c>
      <c r="N184">
        <f t="shared" ca="1" si="13"/>
        <v>776.59400000000005</v>
      </c>
      <c r="P184">
        <v>182</v>
      </c>
      <c r="Q184">
        <f t="shared" ca="1" si="14"/>
        <v>1130.9480000000001</v>
      </c>
    </row>
    <row r="185" spans="1:17" x14ac:dyDescent="0.25">
      <c r="A185">
        <v>183</v>
      </c>
      <c r="B185">
        <f t="shared" ca="1" si="12"/>
        <v>1753.6890000000001</v>
      </c>
      <c r="D185">
        <v>183</v>
      </c>
      <c r="E185">
        <f t="shared" ca="1" si="15"/>
        <v>2084.1869999999999</v>
      </c>
      <c r="G185">
        <v>183</v>
      </c>
      <c r="H185">
        <f t="shared" ca="1" si="16"/>
        <v>1437.2819999999999</v>
      </c>
      <c r="J185">
        <v>183</v>
      </c>
      <c r="K185">
        <f t="shared" ca="1" si="17"/>
        <v>7018.05</v>
      </c>
      <c r="M185">
        <v>183</v>
      </c>
      <c r="N185">
        <f t="shared" ca="1" si="13"/>
        <v>780.86099999999999</v>
      </c>
      <c r="P185">
        <v>183</v>
      </c>
      <c r="Q185">
        <f t="shared" ca="1" si="14"/>
        <v>1137.162</v>
      </c>
    </row>
    <row r="186" spans="1:17" x14ac:dyDescent="0.25">
      <c r="A186">
        <v>184</v>
      </c>
      <c r="B186">
        <f t="shared" ca="1" si="12"/>
        <v>1763.2719999999999</v>
      </c>
      <c r="D186">
        <v>184</v>
      </c>
      <c r="E186">
        <f t="shared" ca="1" si="15"/>
        <v>2095.576</v>
      </c>
      <c r="G186">
        <v>184</v>
      </c>
      <c r="H186">
        <f t="shared" ca="1" si="16"/>
        <v>1445.136</v>
      </c>
      <c r="J186">
        <v>184</v>
      </c>
      <c r="K186">
        <f t="shared" ca="1" si="17"/>
        <v>7056.4</v>
      </c>
      <c r="M186">
        <v>184</v>
      </c>
      <c r="N186">
        <f t="shared" ca="1" si="13"/>
        <v>785.12800000000004</v>
      </c>
      <c r="P186">
        <v>184</v>
      </c>
      <c r="Q186">
        <f t="shared" ca="1" si="14"/>
        <v>1143.376</v>
      </c>
    </row>
    <row r="187" spans="1:17" x14ac:dyDescent="0.25">
      <c r="A187">
        <v>185</v>
      </c>
      <c r="B187">
        <f t="shared" ca="1" si="12"/>
        <v>1772.855</v>
      </c>
      <c r="D187">
        <v>185</v>
      </c>
      <c r="E187">
        <f t="shared" ca="1" si="15"/>
        <v>2106.9650000000001</v>
      </c>
      <c r="G187">
        <v>185</v>
      </c>
      <c r="H187">
        <f t="shared" ca="1" si="16"/>
        <v>1452.99</v>
      </c>
      <c r="J187">
        <v>185</v>
      </c>
      <c r="K187">
        <f t="shared" ca="1" si="17"/>
        <v>7094.75</v>
      </c>
      <c r="M187">
        <v>185</v>
      </c>
      <c r="N187">
        <f t="shared" ca="1" si="13"/>
        <v>789.39499999999998</v>
      </c>
      <c r="P187">
        <v>185</v>
      </c>
      <c r="Q187">
        <f t="shared" ca="1" si="14"/>
        <v>1149.5899999999999</v>
      </c>
    </row>
    <row r="188" spans="1:17" x14ac:dyDescent="0.25">
      <c r="A188">
        <v>186</v>
      </c>
      <c r="B188">
        <f t="shared" ca="1" si="12"/>
        <v>1782.4380000000001</v>
      </c>
      <c r="D188">
        <v>186</v>
      </c>
      <c r="E188">
        <f t="shared" ca="1" si="15"/>
        <v>2118.3539999999998</v>
      </c>
      <c r="G188">
        <v>186</v>
      </c>
      <c r="H188">
        <f t="shared" ca="1" si="16"/>
        <v>1460.8440000000001</v>
      </c>
      <c r="J188">
        <v>186</v>
      </c>
      <c r="K188">
        <f t="shared" ca="1" si="17"/>
        <v>7133.1</v>
      </c>
      <c r="M188">
        <v>186</v>
      </c>
      <c r="N188">
        <f t="shared" ca="1" si="13"/>
        <v>793.66200000000003</v>
      </c>
      <c r="P188">
        <v>186</v>
      </c>
      <c r="Q188">
        <f t="shared" ca="1" si="14"/>
        <v>1155.8040000000001</v>
      </c>
    </row>
    <row r="189" spans="1:17" x14ac:dyDescent="0.25">
      <c r="A189">
        <v>187</v>
      </c>
      <c r="B189">
        <f t="shared" ca="1" si="12"/>
        <v>1792.021</v>
      </c>
      <c r="D189">
        <v>187</v>
      </c>
      <c r="E189">
        <f t="shared" ca="1" si="15"/>
        <v>2129.7429999999999</v>
      </c>
      <c r="G189">
        <v>187</v>
      </c>
      <c r="H189">
        <f t="shared" ca="1" si="16"/>
        <v>1468.6980000000001</v>
      </c>
      <c r="J189">
        <v>187</v>
      </c>
      <c r="K189">
        <f t="shared" ca="1" si="17"/>
        <v>7171.45</v>
      </c>
      <c r="M189">
        <v>187</v>
      </c>
      <c r="N189">
        <f t="shared" ca="1" si="13"/>
        <v>797.92899999999997</v>
      </c>
      <c r="P189">
        <v>187</v>
      </c>
      <c r="Q189">
        <f t="shared" ca="1" si="14"/>
        <v>1162.018</v>
      </c>
    </row>
    <row r="190" spans="1:17" x14ac:dyDescent="0.25">
      <c r="A190">
        <v>188</v>
      </c>
      <c r="B190">
        <f t="shared" ca="1" si="12"/>
        <v>1801.604</v>
      </c>
      <c r="D190">
        <v>188</v>
      </c>
      <c r="E190">
        <f t="shared" ca="1" si="15"/>
        <v>2141.1320000000001</v>
      </c>
      <c r="G190">
        <v>188</v>
      </c>
      <c r="H190">
        <f t="shared" ca="1" si="16"/>
        <v>1476.5519999999999</v>
      </c>
      <c r="J190">
        <v>188</v>
      </c>
      <c r="K190">
        <f t="shared" ca="1" si="17"/>
        <v>7209.8</v>
      </c>
      <c r="M190">
        <v>188</v>
      </c>
      <c r="N190">
        <f t="shared" ca="1" si="13"/>
        <v>802.19600000000003</v>
      </c>
      <c r="P190">
        <v>188</v>
      </c>
      <c r="Q190">
        <f t="shared" ca="1" si="14"/>
        <v>1168.232</v>
      </c>
    </row>
    <row r="191" spans="1:17" x14ac:dyDescent="0.25">
      <c r="A191">
        <v>189</v>
      </c>
      <c r="B191">
        <f t="shared" ca="1" si="12"/>
        <v>1811.1869999999999</v>
      </c>
      <c r="D191">
        <v>189</v>
      </c>
      <c r="E191">
        <f t="shared" ca="1" si="15"/>
        <v>2152.5210000000002</v>
      </c>
      <c r="G191">
        <v>189</v>
      </c>
      <c r="H191">
        <f t="shared" ca="1" si="16"/>
        <v>1484.4059999999999</v>
      </c>
      <c r="J191">
        <v>189</v>
      </c>
      <c r="K191">
        <f t="shared" ca="1" si="17"/>
        <v>7248.15</v>
      </c>
      <c r="M191">
        <v>189</v>
      </c>
      <c r="N191">
        <f t="shared" ca="1" si="13"/>
        <v>806.46299999999997</v>
      </c>
      <c r="P191">
        <v>189</v>
      </c>
      <c r="Q191">
        <f t="shared" ca="1" si="14"/>
        <v>1174.4459999999999</v>
      </c>
    </row>
    <row r="192" spans="1:17" x14ac:dyDescent="0.25">
      <c r="A192">
        <v>190</v>
      </c>
      <c r="B192">
        <f t="shared" ca="1" si="12"/>
        <v>1820.77</v>
      </c>
      <c r="D192">
        <v>190</v>
      </c>
      <c r="E192">
        <f t="shared" ca="1" si="15"/>
        <v>2163.91</v>
      </c>
      <c r="G192">
        <v>190</v>
      </c>
      <c r="H192">
        <f t="shared" ca="1" si="16"/>
        <v>1492.26</v>
      </c>
      <c r="J192">
        <v>190</v>
      </c>
      <c r="K192">
        <f t="shared" ca="1" si="17"/>
        <v>7286.5</v>
      </c>
      <c r="M192">
        <v>190</v>
      </c>
      <c r="N192">
        <f t="shared" ca="1" si="13"/>
        <v>810.73</v>
      </c>
      <c r="P192">
        <v>190</v>
      </c>
      <c r="Q192">
        <f t="shared" ca="1" si="14"/>
        <v>1180.6600000000001</v>
      </c>
    </row>
    <row r="193" spans="1:17" x14ac:dyDescent="0.25">
      <c r="A193">
        <v>191</v>
      </c>
      <c r="B193">
        <f t="shared" ca="1" si="12"/>
        <v>1830.3530000000001</v>
      </c>
      <c r="D193">
        <v>191</v>
      </c>
      <c r="E193">
        <f t="shared" ca="1" si="15"/>
        <v>2175.299</v>
      </c>
      <c r="G193">
        <v>191</v>
      </c>
      <c r="H193">
        <f t="shared" ca="1" si="16"/>
        <v>1500.114</v>
      </c>
      <c r="J193">
        <v>191</v>
      </c>
      <c r="K193">
        <f t="shared" ca="1" si="17"/>
        <v>7324.85</v>
      </c>
      <c r="M193">
        <v>191</v>
      </c>
      <c r="N193">
        <f t="shared" ca="1" si="13"/>
        <v>814.99699999999996</v>
      </c>
      <c r="P193">
        <v>191</v>
      </c>
      <c r="Q193">
        <f t="shared" ca="1" si="14"/>
        <v>1186.874</v>
      </c>
    </row>
    <row r="194" spans="1:17" x14ac:dyDescent="0.25">
      <c r="A194">
        <v>192</v>
      </c>
      <c r="B194">
        <f t="shared" ref="B194:B257" ca="1" si="18">uDex_Rate*A194+MAX(Dex_Daily_2wk)*A194</f>
        <v>1839.9359999999999</v>
      </c>
      <c r="D194">
        <v>192</v>
      </c>
      <c r="E194">
        <f t="shared" ca="1" si="15"/>
        <v>2186.6880000000001</v>
      </c>
      <c r="G194">
        <v>192</v>
      </c>
      <c r="H194">
        <f t="shared" ca="1" si="16"/>
        <v>1507.9680000000001</v>
      </c>
      <c r="J194">
        <v>192</v>
      </c>
      <c r="K194">
        <f t="shared" ca="1" si="17"/>
        <v>7363.2</v>
      </c>
      <c r="M194">
        <v>192</v>
      </c>
      <c r="N194">
        <f t="shared" ref="N194:N257" ca="1" si="19">uCis_Rate*M194+MAX(Cis_daily_2wk)*M194</f>
        <v>819.26400000000001</v>
      </c>
      <c r="P194">
        <v>192</v>
      </c>
      <c r="Q194">
        <f t="shared" ref="Q194:Q257" ca="1" si="20">uRoc_Rate*P194+MAX(Roc_daily_2wk)*P194</f>
        <v>1193.088</v>
      </c>
    </row>
    <row r="195" spans="1:17" x14ac:dyDescent="0.25">
      <c r="A195">
        <v>193</v>
      </c>
      <c r="B195">
        <f t="shared" ca="1" si="18"/>
        <v>1849.519</v>
      </c>
      <c r="D195">
        <v>193</v>
      </c>
      <c r="E195">
        <f t="shared" ref="E195:E258" ca="1" si="21">uFent_Rate*D195+MAX(Fent_daily_2wk)*D195</f>
        <v>2198.0770000000002</v>
      </c>
      <c r="G195">
        <v>193</v>
      </c>
      <c r="H195">
        <f t="shared" ref="H195:H258" ca="1" si="22">uMidaz_Rate*G195+MAX(Midaz_daily_2wk)*G195</f>
        <v>1515.8220000000001</v>
      </c>
      <c r="J195">
        <v>193</v>
      </c>
      <c r="K195">
        <f t="shared" ref="K195:K258" ca="1" si="23">uProp_Rate*J195+MAX(Prop_daily_2wk)*J195</f>
        <v>7401.55</v>
      </c>
      <c r="M195">
        <v>193</v>
      </c>
      <c r="N195">
        <f t="shared" ca="1" si="19"/>
        <v>823.53099999999995</v>
      </c>
      <c r="P195">
        <v>193</v>
      </c>
      <c r="Q195">
        <f t="shared" ca="1" si="20"/>
        <v>1199.3019999999999</v>
      </c>
    </row>
    <row r="196" spans="1:17" x14ac:dyDescent="0.25">
      <c r="A196">
        <v>194</v>
      </c>
      <c r="B196">
        <f t="shared" ca="1" si="18"/>
        <v>1859.1020000000001</v>
      </c>
      <c r="D196">
        <v>194</v>
      </c>
      <c r="E196">
        <f t="shared" ca="1" si="21"/>
        <v>2209.4659999999999</v>
      </c>
      <c r="G196">
        <v>194</v>
      </c>
      <c r="H196">
        <f t="shared" ca="1" si="22"/>
        <v>1523.6759999999999</v>
      </c>
      <c r="J196">
        <v>194</v>
      </c>
      <c r="K196">
        <f t="shared" ca="1" si="23"/>
        <v>7439.9</v>
      </c>
      <c r="M196">
        <v>194</v>
      </c>
      <c r="N196">
        <f t="shared" ca="1" si="19"/>
        <v>827.798</v>
      </c>
      <c r="P196">
        <v>194</v>
      </c>
      <c r="Q196">
        <f t="shared" ca="1" si="20"/>
        <v>1205.5160000000001</v>
      </c>
    </row>
    <row r="197" spans="1:17" x14ac:dyDescent="0.25">
      <c r="A197">
        <v>195</v>
      </c>
      <c r="B197">
        <f t="shared" ca="1" si="18"/>
        <v>1868.6849999999999</v>
      </c>
      <c r="D197">
        <v>195</v>
      </c>
      <c r="E197">
        <f t="shared" ca="1" si="21"/>
        <v>2220.855</v>
      </c>
      <c r="G197">
        <v>195</v>
      </c>
      <c r="H197">
        <f t="shared" ca="1" si="22"/>
        <v>1531.53</v>
      </c>
      <c r="J197">
        <v>195</v>
      </c>
      <c r="K197">
        <f t="shared" ca="1" si="23"/>
        <v>7478.25</v>
      </c>
      <c r="M197">
        <v>195</v>
      </c>
      <c r="N197">
        <f t="shared" ca="1" si="19"/>
        <v>832.06500000000005</v>
      </c>
      <c r="P197">
        <v>195</v>
      </c>
      <c r="Q197">
        <f t="shared" ca="1" si="20"/>
        <v>1211.73</v>
      </c>
    </row>
    <row r="198" spans="1:17" x14ac:dyDescent="0.25">
      <c r="A198">
        <v>196</v>
      </c>
      <c r="B198">
        <f t="shared" ca="1" si="18"/>
        <v>1878.268</v>
      </c>
      <c r="D198">
        <v>196</v>
      </c>
      <c r="E198">
        <f t="shared" ca="1" si="21"/>
        <v>2232.2440000000001</v>
      </c>
      <c r="G198">
        <v>196</v>
      </c>
      <c r="H198">
        <f t="shared" ca="1" si="22"/>
        <v>1539.384</v>
      </c>
      <c r="J198">
        <v>196</v>
      </c>
      <c r="K198">
        <f t="shared" ca="1" si="23"/>
        <v>7516.6</v>
      </c>
      <c r="M198">
        <v>196</v>
      </c>
      <c r="N198">
        <f t="shared" ca="1" si="19"/>
        <v>836.33199999999999</v>
      </c>
      <c r="P198">
        <v>196</v>
      </c>
      <c r="Q198">
        <f t="shared" ca="1" si="20"/>
        <v>1217.944</v>
      </c>
    </row>
    <row r="199" spans="1:17" x14ac:dyDescent="0.25">
      <c r="A199">
        <v>197</v>
      </c>
      <c r="B199">
        <f t="shared" ca="1" si="18"/>
        <v>1887.8510000000001</v>
      </c>
      <c r="D199">
        <v>197</v>
      </c>
      <c r="E199">
        <f t="shared" ca="1" si="21"/>
        <v>2243.6329999999998</v>
      </c>
      <c r="G199">
        <v>197</v>
      </c>
      <c r="H199">
        <f t="shared" ca="1" si="22"/>
        <v>1547.2380000000001</v>
      </c>
      <c r="J199">
        <v>197</v>
      </c>
      <c r="K199">
        <f t="shared" ca="1" si="23"/>
        <v>7554.95</v>
      </c>
      <c r="M199">
        <v>197</v>
      </c>
      <c r="N199">
        <f t="shared" ca="1" si="19"/>
        <v>840.59900000000005</v>
      </c>
      <c r="P199">
        <v>197</v>
      </c>
      <c r="Q199">
        <f t="shared" ca="1" si="20"/>
        <v>1224.1579999999999</v>
      </c>
    </row>
    <row r="200" spans="1:17" x14ac:dyDescent="0.25">
      <c r="A200">
        <v>198</v>
      </c>
      <c r="B200">
        <f t="shared" ca="1" si="18"/>
        <v>1897.434</v>
      </c>
      <c r="D200">
        <v>198</v>
      </c>
      <c r="E200">
        <f t="shared" ca="1" si="21"/>
        <v>2255.0219999999999</v>
      </c>
      <c r="G200">
        <v>198</v>
      </c>
      <c r="H200">
        <f t="shared" ca="1" si="22"/>
        <v>1555.0920000000001</v>
      </c>
      <c r="J200">
        <v>198</v>
      </c>
      <c r="K200">
        <f t="shared" ca="1" si="23"/>
        <v>7593.3</v>
      </c>
      <c r="M200">
        <v>198</v>
      </c>
      <c r="N200">
        <f t="shared" ca="1" si="19"/>
        <v>844.86599999999999</v>
      </c>
      <c r="P200">
        <v>198</v>
      </c>
      <c r="Q200">
        <f t="shared" ca="1" si="20"/>
        <v>1230.3720000000001</v>
      </c>
    </row>
    <row r="201" spans="1:17" x14ac:dyDescent="0.25">
      <c r="A201">
        <v>199</v>
      </c>
      <c r="B201">
        <f t="shared" ca="1" si="18"/>
        <v>1907.0170000000001</v>
      </c>
      <c r="D201">
        <v>199</v>
      </c>
      <c r="E201">
        <f t="shared" ca="1" si="21"/>
        <v>2266.4110000000001</v>
      </c>
      <c r="G201">
        <v>199</v>
      </c>
      <c r="H201">
        <f t="shared" ca="1" si="22"/>
        <v>1562.9459999999999</v>
      </c>
      <c r="J201">
        <v>199</v>
      </c>
      <c r="K201">
        <f t="shared" ca="1" si="23"/>
        <v>7631.65</v>
      </c>
      <c r="M201">
        <v>199</v>
      </c>
      <c r="N201">
        <f t="shared" ca="1" si="19"/>
        <v>849.13300000000004</v>
      </c>
      <c r="P201">
        <v>199</v>
      </c>
      <c r="Q201">
        <f t="shared" ca="1" si="20"/>
        <v>1236.586</v>
      </c>
    </row>
    <row r="202" spans="1:17" x14ac:dyDescent="0.25">
      <c r="A202">
        <v>200</v>
      </c>
      <c r="B202">
        <f t="shared" ca="1" si="18"/>
        <v>1916.6</v>
      </c>
      <c r="D202">
        <v>200</v>
      </c>
      <c r="E202">
        <f t="shared" ca="1" si="21"/>
        <v>2277.8000000000002</v>
      </c>
      <c r="G202">
        <v>200</v>
      </c>
      <c r="H202">
        <f t="shared" ca="1" si="22"/>
        <v>1570.8</v>
      </c>
      <c r="J202">
        <v>200</v>
      </c>
      <c r="K202">
        <f t="shared" ca="1" si="23"/>
        <v>7670</v>
      </c>
      <c r="M202">
        <v>200</v>
      </c>
      <c r="N202">
        <f t="shared" ca="1" si="19"/>
        <v>853.4</v>
      </c>
      <c r="P202">
        <v>200</v>
      </c>
      <c r="Q202">
        <f t="shared" ca="1" si="20"/>
        <v>1242.8</v>
      </c>
    </row>
    <row r="203" spans="1:17" x14ac:dyDescent="0.25">
      <c r="A203">
        <v>201</v>
      </c>
      <c r="B203">
        <f t="shared" ca="1" si="18"/>
        <v>1926.183</v>
      </c>
      <c r="D203">
        <v>201</v>
      </c>
      <c r="E203">
        <f t="shared" ca="1" si="21"/>
        <v>2289.1889999999999</v>
      </c>
      <c r="G203">
        <v>201</v>
      </c>
      <c r="H203">
        <f t="shared" ca="1" si="22"/>
        <v>1578.654</v>
      </c>
      <c r="J203">
        <v>201</v>
      </c>
      <c r="K203">
        <f t="shared" ca="1" si="23"/>
        <v>7708.35</v>
      </c>
      <c r="M203">
        <v>201</v>
      </c>
      <c r="N203">
        <f t="shared" ca="1" si="19"/>
        <v>857.66700000000003</v>
      </c>
      <c r="P203">
        <v>201</v>
      </c>
      <c r="Q203">
        <f t="shared" ca="1" si="20"/>
        <v>1249.0139999999999</v>
      </c>
    </row>
    <row r="204" spans="1:17" x14ac:dyDescent="0.25">
      <c r="A204">
        <v>202</v>
      </c>
      <c r="B204">
        <f t="shared" ca="1" si="18"/>
        <v>1935.7660000000001</v>
      </c>
      <c r="D204">
        <v>202</v>
      </c>
      <c r="E204">
        <f t="shared" ca="1" si="21"/>
        <v>2300.578</v>
      </c>
      <c r="G204">
        <v>202</v>
      </c>
      <c r="H204">
        <f t="shared" ca="1" si="22"/>
        <v>1586.508</v>
      </c>
      <c r="J204">
        <v>202</v>
      </c>
      <c r="K204">
        <f t="shared" ca="1" si="23"/>
        <v>7746.7</v>
      </c>
      <c r="M204">
        <v>202</v>
      </c>
      <c r="N204">
        <f t="shared" ca="1" si="19"/>
        <v>861.93399999999997</v>
      </c>
      <c r="P204">
        <v>202</v>
      </c>
      <c r="Q204">
        <f t="shared" ca="1" si="20"/>
        <v>1255.2280000000001</v>
      </c>
    </row>
    <row r="205" spans="1:17" x14ac:dyDescent="0.25">
      <c r="A205">
        <v>203</v>
      </c>
      <c r="B205">
        <f t="shared" ca="1" si="18"/>
        <v>1945.3489999999999</v>
      </c>
      <c r="D205">
        <v>203</v>
      </c>
      <c r="E205">
        <f t="shared" ca="1" si="21"/>
        <v>2311.9670000000001</v>
      </c>
      <c r="G205">
        <v>203</v>
      </c>
      <c r="H205">
        <f t="shared" ca="1" si="22"/>
        <v>1594.3620000000001</v>
      </c>
      <c r="J205">
        <v>203</v>
      </c>
      <c r="K205">
        <f t="shared" ca="1" si="23"/>
        <v>7785.05</v>
      </c>
      <c r="M205">
        <v>203</v>
      </c>
      <c r="N205">
        <f t="shared" ca="1" si="19"/>
        <v>866.20100000000002</v>
      </c>
      <c r="P205">
        <v>203</v>
      </c>
      <c r="Q205">
        <f t="shared" ca="1" si="20"/>
        <v>1261.442</v>
      </c>
    </row>
    <row r="206" spans="1:17" x14ac:dyDescent="0.25">
      <c r="A206">
        <v>204</v>
      </c>
      <c r="B206">
        <f t="shared" ca="1" si="18"/>
        <v>1954.932</v>
      </c>
      <c r="D206">
        <v>204</v>
      </c>
      <c r="E206">
        <f t="shared" ca="1" si="21"/>
        <v>2323.3560000000002</v>
      </c>
      <c r="G206">
        <v>204</v>
      </c>
      <c r="H206">
        <f t="shared" ca="1" si="22"/>
        <v>1602.2159999999999</v>
      </c>
      <c r="J206">
        <v>204</v>
      </c>
      <c r="K206">
        <f t="shared" ca="1" si="23"/>
        <v>7823.4</v>
      </c>
      <c r="M206">
        <v>204</v>
      </c>
      <c r="N206">
        <f t="shared" ca="1" si="19"/>
        <v>870.46799999999996</v>
      </c>
      <c r="P206">
        <v>204</v>
      </c>
      <c r="Q206">
        <f t="shared" ca="1" si="20"/>
        <v>1267.6559999999999</v>
      </c>
    </row>
    <row r="207" spans="1:17" x14ac:dyDescent="0.25">
      <c r="A207">
        <v>205</v>
      </c>
      <c r="B207">
        <f t="shared" ca="1" si="18"/>
        <v>1964.5149999999999</v>
      </c>
      <c r="D207">
        <v>205</v>
      </c>
      <c r="E207">
        <f t="shared" ca="1" si="21"/>
        <v>2334.7449999999999</v>
      </c>
      <c r="G207">
        <v>205</v>
      </c>
      <c r="H207">
        <f t="shared" ca="1" si="22"/>
        <v>1610.07</v>
      </c>
      <c r="J207">
        <v>205</v>
      </c>
      <c r="K207">
        <f t="shared" ca="1" si="23"/>
        <v>7861.75</v>
      </c>
      <c r="M207">
        <v>205</v>
      </c>
      <c r="N207">
        <f t="shared" ca="1" si="19"/>
        <v>874.73500000000001</v>
      </c>
      <c r="P207">
        <v>205</v>
      </c>
      <c r="Q207">
        <f t="shared" ca="1" si="20"/>
        <v>1273.8699999999999</v>
      </c>
    </row>
    <row r="208" spans="1:17" x14ac:dyDescent="0.25">
      <c r="A208">
        <v>206</v>
      </c>
      <c r="B208">
        <f t="shared" ca="1" si="18"/>
        <v>1974.098</v>
      </c>
      <c r="D208">
        <v>206</v>
      </c>
      <c r="E208">
        <f t="shared" ca="1" si="21"/>
        <v>2346.134</v>
      </c>
      <c r="G208">
        <v>206</v>
      </c>
      <c r="H208">
        <f t="shared" ca="1" si="22"/>
        <v>1617.924</v>
      </c>
      <c r="J208">
        <v>206</v>
      </c>
      <c r="K208">
        <f t="shared" ca="1" si="23"/>
        <v>7900.1</v>
      </c>
      <c r="M208">
        <v>206</v>
      </c>
      <c r="N208">
        <f t="shared" ca="1" si="19"/>
        <v>879.00199999999995</v>
      </c>
      <c r="P208">
        <v>206</v>
      </c>
      <c r="Q208">
        <f t="shared" ca="1" si="20"/>
        <v>1280.0840000000001</v>
      </c>
    </row>
    <row r="209" spans="1:17" x14ac:dyDescent="0.25">
      <c r="A209">
        <v>207</v>
      </c>
      <c r="B209">
        <f t="shared" ca="1" si="18"/>
        <v>1983.681</v>
      </c>
      <c r="D209">
        <v>207</v>
      </c>
      <c r="E209">
        <f t="shared" ca="1" si="21"/>
        <v>2357.5230000000001</v>
      </c>
      <c r="G209">
        <v>207</v>
      </c>
      <c r="H209">
        <f t="shared" ca="1" si="22"/>
        <v>1625.778</v>
      </c>
      <c r="J209">
        <v>207</v>
      </c>
      <c r="K209">
        <f t="shared" ca="1" si="23"/>
        <v>7938.45</v>
      </c>
      <c r="M209">
        <v>207</v>
      </c>
      <c r="N209">
        <f t="shared" ca="1" si="19"/>
        <v>883.26900000000001</v>
      </c>
      <c r="P209">
        <v>207</v>
      </c>
      <c r="Q209">
        <f t="shared" ca="1" si="20"/>
        <v>1286.298</v>
      </c>
    </row>
    <row r="210" spans="1:17" x14ac:dyDescent="0.25">
      <c r="A210">
        <v>208</v>
      </c>
      <c r="B210">
        <f t="shared" ca="1" si="18"/>
        <v>1993.2639999999999</v>
      </c>
      <c r="D210">
        <v>208</v>
      </c>
      <c r="E210">
        <f t="shared" ca="1" si="21"/>
        <v>2368.9119999999998</v>
      </c>
      <c r="G210">
        <v>208</v>
      </c>
      <c r="H210">
        <f t="shared" ca="1" si="22"/>
        <v>1633.6320000000001</v>
      </c>
      <c r="J210">
        <v>208</v>
      </c>
      <c r="K210">
        <f t="shared" ca="1" si="23"/>
        <v>7976.8</v>
      </c>
      <c r="M210">
        <v>208</v>
      </c>
      <c r="N210">
        <f t="shared" ca="1" si="19"/>
        <v>887.53600000000006</v>
      </c>
      <c r="P210">
        <v>208</v>
      </c>
      <c r="Q210">
        <f t="shared" ca="1" si="20"/>
        <v>1292.5119999999999</v>
      </c>
    </row>
    <row r="211" spans="1:17" x14ac:dyDescent="0.25">
      <c r="A211">
        <v>209</v>
      </c>
      <c r="B211">
        <f t="shared" ca="1" si="18"/>
        <v>2002.847</v>
      </c>
      <c r="D211">
        <v>209</v>
      </c>
      <c r="E211">
        <f t="shared" ca="1" si="21"/>
        <v>2380.3009999999999</v>
      </c>
      <c r="G211">
        <v>209</v>
      </c>
      <c r="H211">
        <f t="shared" ca="1" si="22"/>
        <v>1641.4860000000001</v>
      </c>
      <c r="J211">
        <v>209</v>
      </c>
      <c r="K211">
        <f t="shared" ca="1" si="23"/>
        <v>8015.15</v>
      </c>
      <c r="M211">
        <v>209</v>
      </c>
      <c r="N211">
        <f t="shared" ca="1" si="19"/>
        <v>891.803</v>
      </c>
      <c r="P211">
        <v>209</v>
      </c>
      <c r="Q211">
        <f t="shared" ca="1" si="20"/>
        <v>1298.7260000000001</v>
      </c>
    </row>
    <row r="212" spans="1:17" x14ac:dyDescent="0.25">
      <c r="A212">
        <v>210</v>
      </c>
      <c r="B212">
        <f t="shared" ca="1" si="18"/>
        <v>2012.43</v>
      </c>
      <c r="D212">
        <v>210</v>
      </c>
      <c r="E212">
        <f t="shared" ca="1" si="21"/>
        <v>2391.69</v>
      </c>
      <c r="G212">
        <v>210</v>
      </c>
      <c r="H212">
        <f t="shared" ca="1" si="22"/>
        <v>1649.34</v>
      </c>
      <c r="J212">
        <v>210</v>
      </c>
      <c r="K212">
        <f t="shared" ca="1" si="23"/>
        <v>8053.5</v>
      </c>
      <c r="M212">
        <v>210</v>
      </c>
      <c r="N212">
        <f t="shared" ca="1" si="19"/>
        <v>896.07</v>
      </c>
      <c r="P212">
        <v>210</v>
      </c>
      <c r="Q212">
        <f t="shared" ca="1" si="20"/>
        <v>1304.94</v>
      </c>
    </row>
    <row r="213" spans="1:17" x14ac:dyDescent="0.25">
      <c r="A213">
        <v>211</v>
      </c>
      <c r="B213">
        <f t="shared" ca="1" si="18"/>
        <v>2022.0129999999999</v>
      </c>
      <c r="D213">
        <v>211</v>
      </c>
      <c r="E213">
        <f t="shared" ca="1" si="21"/>
        <v>2403.0790000000002</v>
      </c>
      <c r="G213">
        <v>211</v>
      </c>
      <c r="H213">
        <f t="shared" ca="1" si="22"/>
        <v>1657.194</v>
      </c>
      <c r="J213">
        <v>211</v>
      </c>
      <c r="K213">
        <f t="shared" ca="1" si="23"/>
        <v>8091.85</v>
      </c>
      <c r="M213">
        <v>211</v>
      </c>
      <c r="N213">
        <f t="shared" ca="1" si="19"/>
        <v>900.33699999999999</v>
      </c>
      <c r="P213">
        <v>211</v>
      </c>
      <c r="Q213">
        <f t="shared" ca="1" si="20"/>
        <v>1311.154</v>
      </c>
    </row>
    <row r="214" spans="1:17" x14ac:dyDescent="0.25">
      <c r="A214">
        <v>212</v>
      </c>
      <c r="B214">
        <f t="shared" ca="1" si="18"/>
        <v>2031.596</v>
      </c>
      <c r="D214">
        <v>212</v>
      </c>
      <c r="E214">
        <f t="shared" ca="1" si="21"/>
        <v>2414.4679999999998</v>
      </c>
      <c r="G214">
        <v>212</v>
      </c>
      <c r="H214">
        <f t="shared" ca="1" si="22"/>
        <v>1665.048</v>
      </c>
      <c r="J214">
        <v>212</v>
      </c>
      <c r="K214">
        <f t="shared" ca="1" si="23"/>
        <v>8130.2</v>
      </c>
      <c r="M214">
        <v>212</v>
      </c>
      <c r="N214">
        <f t="shared" ca="1" si="19"/>
        <v>904.60400000000004</v>
      </c>
      <c r="P214">
        <v>212</v>
      </c>
      <c r="Q214">
        <f t="shared" ca="1" si="20"/>
        <v>1317.3679999999999</v>
      </c>
    </row>
    <row r="215" spans="1:17" x14ac:dyDescent="0.25">
      <c r="A215">
        <v>213</v>
      </c>
      <c r="B215">
        <f t="shared" ca="1" si="18"/>
        <v>2041.1790000000001</v>
      </c>
      <c r="D215">
        <v>213</v>
      </c>
      <c r="E215">
        <f t="shared" ca="1" si="21"/>
        <v>2425.857</v>
      </c>
      <c r="G215">
        <v>213</v>
      </c>
      <c r="H215">
        <f t="shared" ca="1" si="22"/>
        <v>1672.902</v>
      </c>
      <c r="J215">
        <v>213</v>
      </c>
      <c r="K215">
        <f t="shared" ca="1" si="23"/>
        <v>8168.55</v>
      </c>
      <c r="M215">
        <v>213</v>
      </c>
      <c r="N215">
        <f t="shared" ca="1" si="19"/>
        <v>908.87099999999998</v>
      </c>
      <c r="P215">
        <v>213</v>
      </c>
      <c r="Q215">
        <f t="shared" ca="1" si="20"/>
        <v>1323.5820000000001</v>
      </c>
    </row>
    <row r="216" spans="1:17" x14ac:dyDescent="0.25">
      <c r="A216">
        <v>214</v>
      </c>
      <c r="B216">
        <f t="shared" ca="1" si="18"/>
        <v>2050.7620000000002</v>
      </c>
      <c r="D216">
        <v>214</v>
      </c>
      <c r="E216">
        <f t="shared" ca="1" si="21"/>
        <v>2437.2460000000001</v>
      </c>
      <c r="G216">
        <v>214</v>
      </c>
      <c r="H216">
        <f t="shared" ca="1" si="22"/>
        <v>1680.7560000000001</v>
      </c>
      <c r="J216">
        <v>214</v>
      </c>
      <c r="K216">
        <f t="shared" ca="1" si="23"/>
        <v>8206.9</v>
      </c>
      <c r="M216">
        <v>214</v>
      </c>
      <c r="N216">
        <f t="shared" ca="1" si="19"/>
        <v>913.13800000000003</v>
      </c>
      <c r="P216">
        <v>214</v>
      </c>
      <c r="Q216">
        <f t="shared" ca="1" si="20"/>
        <v>1329.796</v>
      </c>
    </row>
    <row r="217" spans="1:17" x14ac:dyDescent="0.25">
      <c r="A217">
        <v>215</v>
      </c>
      <c r="B217">
        <f t="shared" ca="1" si="18"/>
        <v>2060.3449999999998</v>
      </c>
      <c r="D217">
        <v>215</v>
      </c>
      <c r="E217">
        <f t="shared" ca="1" si="21"/>
        <v>2448.6350000000002</v>
      </c>
      <c r="G217">
        <v>215</v>
      </c>
      <c r="H217">
        <f t="shared" ca="1" si="22"/>
        <v>1688.61</v>
      </c>
      <c r="J217">
        <v>215</v>
      </c>
      <c r="K217">
        <f t="shared" ca="1" si="23"/>
        <v>8245.25</v>
      </c>
      <c r="M217">
        <v>215</v>
      </c>
      <c r="N217">
        <f t="shared" ca="1" si="19"/>
        <v>917.40499999999997</v>
      </c>
      <c r="P217">
        <v>215</v>
      </c>
      <c r="Q217">
        <f t="shared" ca="1" si="20"/>
        <v>1336.01</v>
      </c>
    </row>
    <row r="218" spans="1:17" x14ac:dyDescent="0.25">
      <c r="A218">
        <v>216</v>
      </c>
      <c r="B218">
        <f t="shared" ca="1" si="18"/>
        <v>2069.9279999999999</v>
      </c>
      <c r="D218">
        <v>216</v>
      </c>
      <c r="E218">
        <f t="shared" ca="1" si="21"/>
        <v>2460.0239999999999</v>
      </c>
      <c r="G218">
        <v>216</v>
      </c>
      <c r="H218">
        <f t="shared" ca="1" si="22"/>
        <v>1696.4639999999999</v>
      </c>
      <c r="J218">
        <v>216</v>
      </c>
      <c r="K218">
        <f t="shared" ca="1" si="23"/>
        <v>8283.6</v>
      </c>
      <c r="M218">
        <v>216</v>
      </c>
      <c r="N218">
        <f t="shared" ca="1" si="19"/>
        <v>921.67200000000003</v>
      </c>
      <c r="P218">
        <v>216</v>
      </c>
      <c r="Q218">
        <f t="shared" ca="1" si="20"/>
        <v>1342.2239999999999</v>
      </c>
    </row>
    <row r="219" spans="1:17" x14ac:dyDescent="0.25">
      <c r="A219">
        <v>217</v>
      </c>
      <c r="B219">
        <f t="shared" ca="1" si="18"/>
        <v>2079.511</v>
      </c>
      <c r="D219">
        <v>217</v>
      </c>
      <c r="E219">
        <f t="shared" ca="1" si="21"/>
        <v>2471.413</v>
      </c>
      <c r="G219">
        <v>217</v>
      </c>
      <c r="H219">
        <f t="shared" ca="1" si="22"/>
        <v>1704.318</v>
      </c>
      <c r="J219">
        <v>217</v>
      </c>
      <c r="K219">
        <f t="shared" ca="1" si="23"/>
        <v>8321.9500000000007</v>
      </c>
      <c r="M219">
        <v>217</v>
      </c>
      <c r="N219">
        <f t="shared" ca="1" si="19"/>
        <v>925.93899999999996</v>
      </c>
      <c r="P219">
        <v>217</v>
      </c>
      <c r="Q219">
        <f t="shared" ca="1" si="20"/>
        <v>1348.4380000000001</v>
      </c>
    </row>
    <row r="220" spans="1:17" x14ac:dyDescent="0.25">
      <c r="A220">
        <v>218</v>
      </c>
      <c r="B220">
        <f t="shared" ca="1" si="18"/>
        <v>2089.0940000000001</v>
      </c>
      <c r="D220">
        <v>218</v>
      </c>
      <c r="E220">
        <f t="shared" ca="1" si="21"/>
        <v>2482.8020000000001</v>
      </c>
      <c r="G220">
        <v>218</v>
      </c>
      <c r="H220">
        <f t="shared" ca="1" si="22"/>
        <v>1712.172</v>
      </c>
      <c r="J220">
        <v>218</v>
      </c>
      <c r="K220">
        <f t="shared" ca="1" si="23"/>
        <v>8360.2999999999993</v>
      </c>
      <c r="M220">
        <v>218</v>
      </c>
      <c r="N220">
        <f t="shared" ca="1" si="19"/>
        <v>930.20600000000002</v>
      </c>
      <c r="P220">
        <v>218</v>
      </c>
      <c r="Q220">
        <f t="shared" ca="1" si="20"/>
        <v>1354.652</v>
      </c>
    </row>
    <row r="221" spans="1:17" x14ac:dyDescent="0.25">
      <c r="A221">
        <v>219</v>
      </c>
      <c r="B221">
        <f t="shared" ca="1" si="18"/>
        <v>2098.6770000000001</v>
      </c>
      <c r="D221">
        <v>219</v>
      </c>
      <c r="E221">
        <f t="shared" ca="1" si="21"/>
        <v>2494.1909999999998</v>
      </c>
      <c r="G221">
        <v>219</v>
      </c>
      <c r="H221">
        <f t="shared" ca="1" si="22"/>
        <v>1720.0260000000001</v>
      </c>
      <c r="J221">
        <v>219</v>
      </c>
      <c r="K221">
        <f t="shared" ca="1" si="23"/>
        <v>8398.65</v>
      </c>
      <c r="M221">
        <v>219</v>
      </c>
      <c r="N221">
        <f t="shared" ca="1" si="19"/>
        <v>934.47299999999996</v>
      </c>
      <c r="P221">
        <v>219</v>
      </c>
      <c r="Q221">
        <f t="shared" ca="1" si="20"/>
        <v>1360.866</v>
      </c>
    </row>
    <row r="222" spans="1:17" x14ac:dyDescent="0.25">
      <c r="A222">
        <v>220</v>
      </c>
      <c r="B222">
        <f t="shared" ca="1" si="18"/>
        <v>2108.2600000000002</v>
      </c>
      <c r="D222">
        <v>220</v>
      </c>
      <c r="E222">
        <f t="shared" ca="1" si="21"/>
        <v>2505.58</v>
      </c>
      <c r="G222">
        <v>220</v>
      </c>
      <c r="H222">
        <f t="shared" ca="1" si="22"/>
        <v>1727.88</v>
      </c>
      <c r="J222">
        <v>220</v>
      </c>
      <c r="K222">
        <f t="shared" ca="1" si="23"/>
        <v>8437</v>
      </c>
      <c r="M222">
        <v>220</v>
      </c>
      <c r="N222">
        <f t="shared" ca="1" si="19"/>
        <v>938.74</v>
      </c>
      <c r="P222">
        <v>220</v>
      </c>
      <c r="Q222">
        <f t="shared" ca="1" si="20"/>
        <v>1367.08</v>
      </c>
    </row>
    <row r="223" spans="1:17" x14ac:dyDescent="0.25">
      <c r="A223">
        <v>221</v>
      </c>
      <c r="B223">
        <f t="shared" ca="1" si="18"/>
        <v>2117.8429999999998</v>
      </c>
      <c r="D223">
        <v>221</v>
      </c>
      <c r="E223">
        <f t="shared" ca="1" si="21"/>
        <v>2516.9690000000001</v>
      </c>
      <c r="G223">
        <v>221</v>
      </c>
      <c r="H223">
        <f t="shared" ca="1" si="22"/>
        <v>1735.7339999999999</v>
      </c>
      <c r="J223">
        <v>221</v>
      </c>
      <c r="K223">
        <f t="shared" ca="1" si="23"/>
        <v>8475.35</v>
      </c>
      <c r="M223">
        <v>221</v>
      </c>
      <c r="N223">
        <f t="shared" ca="1" si="19"/>
        <v>943.00700000000006</v>
      </c>
      <c r="P223">
        <v>221</v>
      </c>
      <c r="Q223">
        <f t="shared" ca="1" si="20"/>
        <v>1373.2940000000001</v>
      </c>
    </row>
    <row r="224" spans="1:17" x14ac:dyDescent="0.25">
      <c r="A224">
        <v>222</v>
      </c>
      <c r="B224">
        <f t="shared" ca="1" si="18"/>
        <v>2127.4259999999999</v>
      </c>
      <c r="D224">
        <v>222</v>
      </c>
      <c r="E224">
        <f t="shared" ca="1" si="21"/>
        <v>2528.3580000000002</v>
      </c>
      <c r="G224">
        <v>222</v>
      </c>
      <c r="H224">
        <f t="shared" ca="1" si="22"/>
        <v>1743.588</v>
      </c>
      <c r="J224">
        <v>222</v>
      </c>
      <c r="K224">
        <f t="shared" ca="1" si="23"/>
        <v>8513.7000000000007</v>
      </c>
      <c r="M224">
        <v>222</v>
      </c>
      <c r="N224">
        <f t="shared" ca="1" si="19"/>
        <v>947.274</v>
      </c>
      <c r="P224">
        <v>222</v>
      </c>
      <c r="Q224">
        <f t="shared" ca="1" si="20"/>
        <v>1379.508</v>
      </c>
    </row>
    <row r="225" spans="1:17" x14ac:dyDescent="0.25">
      <c r="A225">
        <v>223</v>
      </c>
      <c r="B225">
        <f t="shared" ca="1" si="18"/>
        <v>2137.009</v>
      </c>
      <c r="D225">
        <v>223</v>
      </c>
      <c r="E225">
        <f t="shared" ca="1" si="21"/>
        <v>2539.7469999999998</v>
      </c>
      <c r="G225">
        <v>223</v>
      </c>
      <c r="H225">
        <f t="shared" ca="1" si="22"/>
        <v>1751.442</v>
      </c>
      <c r="J225">
        <v>223</v>
      </c>
      <c r="K225">
        <f t="shared" ca="1" si="23"/>
        <v>8552.0499999999993</v>
      </c>
      <c r="M225">
        <v>223</v>
      </c>
      <c r="N225">
        <f t="shared" ca="1" si="19"/>
        <v>951.54100000000005</v>
      </c>
      <c r="P225">
        <v>223</v>
      </c>
      <c r="Q225">
        <f t="shared" ca="1" si="20"/>
        <v>1385.722</v>
      </c>
    </row>
    <row r="226" spans="1:17" x14ac:dyDescent="0.25">
      <c r="A226">
        <v>224</v>
      </c>
      <c r="B226">
        <f t="shared" ca="1" si="18"/>
        <v>2146.5920000000001</v>
      </c>
      <c r="D226">
        <v>224</v>
      </c>
      <c r="E226">
        <f t="shared" ca="1" si="21"/>
        <v>2551.136</v>
      </c>
      <c r="G226">
        <v>224</v>
      </c>
      <c r="H226">
        <f t="shared" ca="1" si="22"/>
        <v>1759.296</v>
      </c>
      <c r="J226">
        <v>224</v>
      </c>
      <c r="K226">
        <f t="shared" ca="1" si="23"/>
        <v>8590.4</v>
      </c>
      <c r="M226">
        <v>224</v>
      </c>
      <c r="N226">
        <f t="shared" ca="1" si="19"/>
        <v>955.80799999999999</v>
      </c>
      <c r="P226">
        <v>224</v>
      </c>
      <c r="Q226">
        <f t="shared" ca="1" si="20"/>
        <v>1391.9359999999999</v>
      </c>
    </row>
    <row r="227" spans="1:17" x14ac:dyDescent="0.25">
      <c r="A227">
        <v>225</v>
      </c>
      <c r="B227">
        <f t="shared" ca="1" si="18"/>
        <v>2156.1750000000002</v>
      </c>
      <c r="D227">
        <v>225</v>
      </c>
      <c r="E227">
        <f t="shared" ca="1" si="21"/>
        <v>2562.5250000000001</v>
      </c>
      <c r="G227">
        <v>225</v>
      </c>
      <c r="H227">
        <f t="shared" ca="1" si="22"/>
        <v>1767.15</v>
      </c>
      <c r="J227">
        <v>225</v>
      </c>
      <c r="K227">
        <f t="shared" ca="1" si="23"/>
        <v>8628.75</v>
      </c>
      <c r="M227">
        <v>225</v>
      </c>
      <c r="N227">
        <f t="shared" ca="1" si="19"/>
        <v>960.07500000000005</v>
      </c>
      <c r="P227">
        <v>225</v>
      </c>
      <c r="Q227">
        <f t="shared" ca="1" si="20"/>
        <v>1398.15</v>
      </c>
    </row>
    <row r="228" spans="1:17" x14ac:dyDescent="0.25">
      <c r="A228">
        <v>226</v>
      </c>
      <c r="B228">
        <f t="shared" ca="1" si="18"/>
        <v>2165.7579999999998</v>
      </c>
      <c r="D228">
        <v>226</v>
      </c>
      <c r="E228">
        <f t="shared" ca="1" si="21"/>
        <v>2573.9140000000002</v>
      </c>
      <c r="G228">
        <v>226</v>
      </c>
      <c r="H228">
        <f t="shared" ca="1" si="22"/>
        <v>1775.0039999999999</v>
      </c>
      <c r="J228">
        <v>226</v>
      </c>
      <c r="K228">
        <f t="shared" ca="1" si="23"/>
        <v>8667.1</v>
      </c>
      <c r="M228">
        <v>226</v>
      </c>
      <c r="N228">
        <f t="shared" ca="1" si="19"/>
        <v>964.34199999999998</v>
      </c>
      <c r="P228">
        <v>226</v>
      </c>
      <c r="Q228">
        <f t="shared" ca="1" si="20"/>
        <v>1404.364</v>
      </c>
    </row>
    <row r="229" spans="1:17" x14ac:dyDescent="0.25">
      <c r="A229">
        <v>227</v>
      </c>
      <c r="B229">
        <f t="shared" ca="1" si="18"/>
        <v>2175.3409999999999</v>
      </c>
      <c r="D229">
        <v>227</v>
      </c>
      <c r="E229">
        <f t="shared" ca="1" si="21"/>
        <v>2585.3029999999999</v>
      </c>
      <c r="G229">
        <v>227</v>
      </c>
      <c r="H229">
        <f t="shared" ca="1" si="22"/>
        <v>1782.8579999999999</v>
      </c>
      <c r="J229">
        <v>227</v>
      </c>
      <c r="K229">
        <f t="shared" ca="1" si="23"/>
        <v>8705.4500000000007</v>
      </c>
      <c r="M229">
        <v>227</v>
      </c>
      <c r="N229">
        <f t="shared" ca="1" si="19"/>
        <v>968.60900000000004</v>
      </c>
      <c r="P229">
        <v>227</v>
      </c>
      <c r="Q229">
        <f t="shared" ca="1" si="20"/>
        <v>1410.578</v>
      </c>
    </row>
    <row r="230" spans="1:17" x14ac:dyDescent="0.25">
      <c r="A230">
        <v>228</v>
      </c>
      <c r="B230">
        <f t="shared" ca="1" si="18"/>
        <v>2184.924</v>
      </c>
      <c r="D230">
        <v>228</v>
      </c>
      <c r="E230">
        <f t="shared" ca="1" si="21"/>
        <v>2596.692</v>
      </c>
      <c r="G230">
        <v>228</v>
      </c>
      <c r="H230">
        <f t="shared" ca="1" si="22"/>
        <v>1790.712</v>
      </c>
      <c r="J230">
        <v>228</v>
      </c>
      <c r="K230">
        <f t="shared" ca="1" si="23"/>
        <v>8743.7999999999993</v>
      </c>
      <c r="M230">
        <v>228</v>
      </c>
      <c r="N230">
        <f t="shared" ca="1" si="19"/>
        <v>972.87599999999998</v>
      </c>
      <c r="P230">
        <v>228</v>
      </c>
      <c r="Q230">
        <f t="shared" ca="1" si="20"/>
        <v>1416.7919999999999</v>
      </c>
    </row>
    <row r="231" spans="1:17" x14ac:dyDescent="0.25">
      <c r="A231">
        <v>229</v>
      </c>
      <c r="B231">
        <f t="shared" ca="1" si="18"/>
        <v>2194.5070000000001</v>
      </c>
      <c r="D231">
        <v>229</v>
      </c>
      <c r="E231">
        <f t="shared" ca="1" si="21"/>
        <v>2608.0810000000001</v>
      </c>
      <c r="G231">
        <v>229</v>
      </c>
      <c r="H231">
        <f t="shared" ca="1" si="22"/>
        <v>1798.566</v>
      </c>
      <c r="J231">
        <v>229</v>
      </c>
      <c r="K231">
        <f t="shared" ca="1" si="23"/>
        <v>8782.15</v>
      </c>
      <c r="M231">
        <v>229</v>
      </c>
      <c r="N231">
        <f t="shared" ca="1" si="19"/>
        <v>977.14300000000003</v>
      </c>
      <c r="P231">
        <v>229</v>
      </c>
      <c r="Q231">
        <f t="shared" ca="1" si="20"/>
        <v>1423.0060000000001</v>
      </c>
    </row>
    <row r="232" spans="1:17" x14ac:dyDescent="0.25">
      <c r="A232">
        <v>230</v>
      </c>
      <c r="B232">
        <f t="shared" ca="1" si="18"/>
        <v>2204.09</v>
      </c>
      <c r="D232">
        <v>230</v>
      </c>
      <c r="E232">
        <f t="shared" ca="1" si="21"/>
        <v>2619.4699999999998</v>
      </c>
      <c r="G232">
        <v>230</v>
      </c>
      <c r="H232">
        <f t="shared" ca="1" si="22"/>
        <v>1806.42</v>
      </c>
      <c r="J232">
        <v>230</v>
      </c>
      <c r="K232">
        <f t="shared" ca="1" si="23"/>
        <v>8820.5</v>
      </c>
      <c r="M232">
        <v>230</v>
      </c>
      <c r="N232">
        <f t="shared" ca="1" si="19"/>
        <v>981.41</v>
      </c>
      <c r="P232">
        <v>230</v>
      </c>
      <c r="Q232">
        <f t="shared" ca="1" si="20"/>
        <v>1429.22</v>
      </c>
    </row>
    <row r="233" spans="1:17" x14ac:dyDescent="0.25">
      <c r="A233">
        <v>231</v>
      </c>
      <c r="B233">
        <f t="shared" ca="1" si="18"/>
        <v>2213.6729999999998</v>
      </c>
      <c r="D233">
        <v>231</v>
      </c>
      <c r="E233">
        <f t="shared" ca="1" si="21"/>
        <v>2630.8589999999999</v>
      </c>
      <c r="G233">
        <v>231</v>
      </c>
      <c r="H233">
        <f t="shared" ca="1" si="22"/>
        <v>1814.2739999999999</v>
      </c>
      <c r="J233">
        <v>231</v>
      </c>
      <c r="K233">
        <f t="shared" ca="1" si="23"/>
        <v>8858.85</v>
      </c>
      <c r="M233">
        <v>231</v>
      </c>
      <c r="N233">
        <f t="shared" ca="1" si="19"/>
        <v>985.67700000000002</v>
      </c>
      <c r="P233">
        <v>231</v>
      </c>
      <c r="Q233">
        <f t="shared" ca="1" si="20"/>
        <v>1435.434</v>
      </c>
    </row>
    <row r="234" spans="1:17" x14ac:dyDescent="0.25">
      <c r="A234">
        <v>232</v>
      </c>
      <c r="B234">
        <f t="shared" ca="1" si="18"/>
        <v>2223.2559999999999</v>
      </c>
      <c r="D234">
        <v>232</v>
      </c>
      <c r="E234">
        <f t="shared" ca="1" si="21"/>
        <v>2642.248</v>
      </c>
      <c r="G234">
        <v>232</v>
      </c>
      <c r="H234">
        <f t="shared" ca="1" si="22"/>
        <v>1822.1279999999999</v>
      </c>
      <c r="J234">
        <v>232</v>
      </c>
      <c r="K234">
        <f t="shared" ca="1" si="23"/>
        <v>8897.2000000000007</v>
      </c>
      <c r="M234">
        <v>232</v>
      </c>
      <c r="N234">
        <f t="shared" ca="1" si="19"/>
        <v>989.94399999999996</v>
      </c>
      <c r="P234">
        <v>232</v>
      </c>
      <c r="Q234">
        <f t="shared" ca="1" si="20"/>
        <v>1441.6479999999999</v>
      </c>
    </row>
    <row r="235" spans="1:17" x14ac:dyDescent="0.25">
      <c r="A235">
        <v>233</v>
      </c>
      <c r="B235">
        <f t="shared" ca="1" si="18"/>
        <v>2232.8389999999999</v>
      </c>
      <c r="D235">
        <v>233</v>
      </c>
      <c r="E235">
        <f t="shared" ca="1" si="21"/>
        <v>2653.6370000000002</v>
      </c>
      <c r="G235">
        <v>233</v>
      </c>
      <c r="H235">
        <f t="shared" ca="1" si="22"/>
        <v>1829.982</v>
      </c>
      <c r="J235">
        <v>233</v>
      </c>
      <c r="K235">
        <f t="shared" ca="1" si="23"/>
        <v>8935.5499999999993</v>
      </c>
      <c r="M235">
        <v>233</v>
      </c>
      <c r="N235">
        <f t="shared" ca="1" si="19"/>
        <v>994.21100000000001</v>
      </c>
      <c r="P235">
        <v>233</v>
      </c>
      <c r="Q235">
        <f t="shared" ca="1" si="20"/>
        <v>1447.8620000000001</v>
      </c>
    </row>
    <row r="236" spans="1:17" x14ac:dyDescent="0.25">
      <c r="A236">
        <v>234</v>
      </c>
      <c r="B236">
        <f t="shared" ca="1" si="18"/>
        <v>2242.422</v>
      </c>
      <c r="D236">
        <v>234</v>
      </c>
      <c r="E236">
        <f t="shared" ca="1" si="21"/>
        <v>2665.0259999999998</v>
      </c>
      <c r="G236">
        <v>234</v>
      </c>
      <c r="H236">
        <f t="shared" ca="1" si="22"/>
        <v>1837.836</v>
      </c>
      <c r="J236">
        <v>234</v>
      </c>
      <c r="K236">
        <f t="shared" ca="1" si="23"/>
        <v>8973.9</v>
      </c>
      <c r="M236">
        <v>234</v>
      </c>
      <c r="N236">
        <f t="shared" ca="1" si="19"/>
        <v>998.47799999999995</v>
      </c>
      <c r="P236">
        <v>234</v>
      </c>
      <c r="Q236">
        <f t="shared" ca="1" si="20"/>
        <v>1454.076</v>
      </c>
    </row>
    <row r="237" spans="1:17" x14ac:dyDescent="0.25">
      <c r="A237">
        <v>235</v>
      </c>
      <c r="B237">
        <f t="shared" ca="1" si="18"/>
        <v>2252.0050000000001</v>
      </c>
      <c r="D237">
        <v>235</v>
      </c>
      <c r="E237">
        <f t="shared" ca="1" si="21"/>
        <v>2676.415</v>
      </c>
      <c r="G237">
        <v>235</v>
      </c>
      <c r="H237">
        <f t="shared" ca="1" si="22"/>
        <v>1845.69</v>
      </c>
      <c r="J237">
        <v>235</v>
      </c>
      <c r="K237">
        <f t="shared" ca="1" si="23"/>
        <v>9012.25</v>
      </c>
      <c r="M237">
        <v>235</v>
      </c>
      <c r="N237">
        <f t="shared" ca="1" si="19"/>
        <v>1002.745</v>
      </c>
      <c r="P237">
        <v>235</v>
      </c>
      <c r="Q237">
        <f t="shared" ca="1" si="20"/>
        <v>1460.29</v>
      </c>
    </row>
    <row r="238" spans="1:17" x14ac:dyDescent="0.25">
      <c r="A238">
        <v>236</v>
      </c>
      <c r="B238">
        <f t="shared" ca="1" si="18"/>
        <v>2261.5880000000002</v>
      </c>
      <c r="D238">
        <v>236</v>
      </c>
      <c r="E238">
        <f t="shared" ca="1" si="21"/>
        <v>2687.8040000000001</v>
      </c>
      <c r="G238">
        <v>236</v>
      </c>
      <c r="H238">
        <f t="shared" ca="1" si="22"/>
        <v>1853.5440000000001</v>
      </c>
      <c r="J238">
        <v>236</v>
      </c>
      <c r="K238">
        <f t="shared" ca="1" si="23"/>
        <v>9050.6</v>
      </c>
      <c r="M238">
        <v>236</v>
      </c>
      <c r="N238">
        <f t="shared" ca="1" si="19"/>
        <v>1007.0119999999999</v>
      </c>
      <c r="P238">
        <v>236</v>
      </c>
      <c r="Q238">
        <f t="shared" ca="1" si="20"/>
        <v>1466.5039999999999</v>
      </c>
    </row>
    <row r="239" spans="1:17" x14ac:dyDescent="0.25">
      <c r="A239">
        <v>237</v>
      </c>
      <c r="B239">
        <f t="shared" ca="1" si="18"/>
        <v>2271.1709999999998</v>
      </c>
      <c r="D239">
        <v>237</v>
      </c>
      <c r="E239">
        <f t="shared" ca="1" si="21"/>
        <v>2699.1930000000002</v>
      </c>
      <c r="G239">
        <v>237</v>
      </c>
      <c r="H239">
        <f t="shared" ca="1" si="22"/>
        <v>1861.3979999999999</v>
      </c>
      <c r="J239">
        <v>237</v>
      </c>
      <c r="K239">
        <f t="shared" ca="1" si="23"/>
        <v>9088.9500000000007</v>
      </c>
      <c r="M239">
        <v>237</v>
      </c>
      <c r="N239">
        <f t="shared" ca="1" si="19"/>
        <v>1011.279</v>
      </c>
      <c r="P239">
        <v>237</v>
      </c>
      <c r="Q239">
        <f t="shared" ca="1" si="20"/>
        <v>1472.7180000000001</v>
      </c>
    </row>
    <row r="240" spans="1:17" x14ac:dyDescent="0.25">
      <c r="A240">
        <v>238</v>
      </c>
      <c r="B240">
        <f t="shared" ca="1" si="18"/>
        <v>2280.7539999999999</v>
      </c>
      <c r="D240">
        <v>238</v>
      </c>
      <c r="E240">
        <f t="shared" ca="1" si="21"/>
        <v>2710.5819999999999</v>
      </c>
      <c r="G240">
        <v>238</v>
      </c>
      <c r="H240">
        <f t="shared" ca="1" si="22"/>
        <v>1869.252</v>
      </c>
      <c r="J240">
        <v>238</v>
      </c>
      <c r="K240">
        <f t="shared" ca="1" si="23"/>
        <v>9127.2999999999993</v>
      </c>
      <c r="M240">
        <v>238</v>
      </c>
      <c r="N240">
        <f t="shared" ca="1" si="19"/>
        <v>1015.546</v>
      </c>
      <c r="P240">
        <v>238</v>
      </c>
      <c r="Q240">
        <f t="shared" ca="1" si="20"/>
        <v>1478.932</v>
      </c>
    </row>
    <row r="241" spans="1:17" x14ac:dyDescent="0.25">
      <c r="A241">
        <v>239</v>
      </c>
      <c r="B241">
        <f t="shared" ca="1" si="18"/>
        <v>2290.337</v>
      </c>
      <c r="D241">
        <v>239</v>
      </c>
      <c r="E241">
        <f t="shared" ca="1" si="21"/>
        <v>2721.971</v>
      </c>
      <c r="G241">
        <v>239</v>
      </c>
      <c r="H241">
        <f t="shared" ca="1" si="22"/>
        <v>1877.106</v>
      </c>
      <c r="J241">
        <v>239</v>
      </c>
      <c r="K241">
        <f t="shared" ca="1" si="23"/>
        <v>9165.65</v>
      </c>
      <c r="M241">
        <v>239</v>
      </c>
      <c r="N241">
        <f t="shared" ca="1" si="19"/>
        <v>1019.813</v>
      </c>
      <c r="P241">
        <v>239</v>
      </c>
      <c r="Q241">
        <f t="shared" ca="1" si="20"/>
        <v>1485.146</v>
      </c>
    </row>
    <row r="242" spans="1:17" x14ac:dyDescent="0.25">
      <c r="A242">
        <v>240</v>
      </c>
      <c r="B242">
        <f t="shared" ca="1" si="18"/>
        <v>2299.92</v>
      </c>
      <c r="D242">
        <v>240</v>
      </c>
      <c r="E242">
        <f t="shared" ca="1" si="21"/>
        <v>2733.36</v>
      </c>
      <c r="G242">
        <v>240</v>
      </c>
      <c r="H242">
        <f t="shared" ca="1" si="22"/>
        <v>1884.96</v>
      </c>
      <c r="J242">
        <v>240</v>
      </c>
      <c r="K242">
        <f t="shared" ca="1" si="23"/>
        <v>9204</v>
      </c>
      <c r="M242">
        <v>240</v>
      </c>
      <c r="N242">
        <f t="shared" ca="1" si="19"/>
        <v>1024.08</v>
      </c>
      <c r="P242">
        <v>240</v>
      </c>
      <c r="Q242">
        <f t="shared" ca="1" si="20"/>
        <v>1491.36</v>
      </c>
    </row>
    <row r="243" spans="1:17" x14ac:dyDescent="0.25">
      <c r="A243">
        <v>241</v>
      </c>
      <c r="B243">
        <f t="shared" ca="1" si="18"/>
        <v>2309.5030000000002</v>
      </c>
      <c r="D243">
        <v>241</v>
      </c>
      <c r="E243">
        <f t="shared" ca="1" si="21"/>
        <v>2744.7489999999998</v>
      </c>
      <c r="G243">
        <v>241</v>
      </c>
      <c r="H243">
        <f t="shared" ca="1" si="22"/>
        <v>1892.8140000000001</v>
      </c>
      <c r="J243">
        <v>241</v>
      </c>
      <c r="K243">
        <f t="shared" ca="1" si="23"/>
        <v>9242.35</v>
      </c>
      <c r="M243">
        <v>241</v>
      </c>
      <c r="N243">
        <f t="shared" ca="1" si="19"/>
        <v>1028.347</v>
      </c>
      <c r="P243">
        <v>241</v>
      </c>
      <c r="Q243">
        <f t="shared" ca="1" si="20"/>
        <v>1497.5740000000001</v>
      </c>
    </row>
    <row r="244" spans="1:17" x14ac:dyDescent="0.25">
      <c r="A244">
        <v>242</v>
      </c>
      <c r="B244">
        <f t="shared" ca="1" si="18"/>
        <v>2319.0859999999998</v>
      </c>
      <c r="D244">
        <v>242</v>
      </c>
      <c r="E244">
        <f t="shared" ca="1" si="21"/>
        <v>2756.1379999999999</v>
      </c>
      <c r="G244">
        <v>242</v>
      </c>
      <c r="H244">
        <f t="shared" ca="1" si="22"/>
        <v>1900.6679999999999</v>
      </c>
      <c r="J244">
        <v>242</v>
      </c>
      <c r="K244">
        <f t="shared" ca="1" si="23"/>
        <v>9280.7000000000007</v>
      </c>
      <c r="M244">
        <v>242</v>
      </c>
      <c r="N244">
        <f t="shared" ca="1" si="19"/>
        <v>1032.614</v>
      </c>
      <c r="P244">
        <v>242</v>
      </c>
      <c r="Q244">
        <f t="shared" ca="1" si="20"/>
        <v>1503.788</v>
      </c>
    </row>
    <row r="245" spans="1:17" x14ac:dyDescent="0.25">
      <c r="A245">
        <v>243</v>
      </c>
      <c r="B245">
        <f t="shared" ca="1" si="18"/>
        <v>2328.6689999999999</v>
      </c>
      <c r="D245">
        <v>243</v>
      </c>
      <c r="E245">
        <f t="shared" ca="1" si="21"/>
        <v>2767.527</v>
      </c>
      <c r="G245">
        <v>243</v>
      </c>
      <c r="H245">
        <f t="shared" ca="1" si="22"/>
        <v>1908.5219999999999</v>
      </c>
      <c r="J245">
        <v>243</v>
      </c>
      <c r="K245">
        <f t="shared" ca="1" si="23"/>
        <v>9319.0499999999993</v>
      </c>
      <c r="M245">
        <v>243</v>
      </c>
      <c r="N245">
        <f t="shared" ca="1" si="19"/>
        <v>1036.8810000000001</v>
      </c>
      <c r="P245">
        <v>243</v>
      </c>
      <c r="Q245">
        <f t="shared" ca="1" si="20"/>
        <v>1510.002</v>
      </c>
    </row>
    <row r="246" spans="1:17" x14ac:dyDescent="0.25">
      <c r="A246">
        <v>244</v>
      </c>
      <c r="B246">
        <f t="shared" ca="1" si="18"/>
        <v>2338.252</v>
      </c>
      <c r="D246">
        <v>244</v>
      </c>
      <c r="E246">
        <f t="shared" ca="1" si="21"/>
        <v>2778.9160000000002</v>
      </c>
      <c r="G246">
        <v>244</v>
      </c>
      <c r="H246">
        <f t="shared" ca="1" si="22"/>
        <v>1916.376</v>
      </c>
      <c r="J246">
        <v>244</v>
      </c>
      <c r="K246">
        <f t="shared" ca="1" si="23"/>
        <v>9357.4</v>
      </c>
      <c r="M246">
        <v>244</v>
      </c>
      <c r="N246">
        <f t="shared" ca="1" si="19"/>
        <v>1041.1479999999999</v>
      </c>
      <c r="P246">
        <v>244</v>
      </c>
      <c r="Q246">
        <f t="shared" ca="1" si="20"/>
        <v>1516.2159999999999</v>
      </c>
    </row>
    <row r="247" spans="1:17" x14ac:dyDescent="0.25">
      <c r="A247">
        <v>245</v>
      </c>
      <c r="B247">
        <f t="shared" ca="1" si="18"/>
        <v>2347.835</v>
      </c>
      <c r="D247">
        <v>245</v>
      </c>
      <c r="E247">
        <f t="shared" ca="1" si="21"/>
        <v>2790.3049999999998</v>
      </c>
      <c r="G247">
        <v>245</v>
      </c>
      <c r="H247">
        <f t="shared" ca="1" si="22"/>
        <v>1924.23</v>
      </c>
      <c r="J247">
        <v>245</v>
      </c>
      <c r="K247">
        <f t="shared" ca="1" si="23"/>
        <v>9395.75</v>
      </c>
      <c r="M247">
        <v>245</v>
      </c>
      <c r="N247">
        <f t="shared" ca="1" si="19"/>
        <v>1045.415</v>
      </c>
      <c r="P247">
        <v>245</v>
      </c>
      <c r="Q247">
        <f t="shared" ca="1" si="20"/>
        <v>1522.43</v>
      </c>
    </row>
    <row r="248" spans="1:17" x14ac:dyDescent="0.25">
      <c r="A248">
        <v>246</v>
      </c>
      <c r="B248">
        <f t="shared" ca="1" si="18"/>
        <v>2357.4180000000001</v>
      </c>
      <c r="D248">
        <v>246</v>
      </c>
      <c r="E248">
        <f t="shared" ca="1" si="21"/>
        <v>2801.694</v>
      </c>
      <c r="G248">
        <v>246</v>
      </c>
      <c r="H248">
        <f t="shared" ca="1" si="22"/>
        <v>1932.0840000000001</v>
      </c>
      <c r="J248">
        <v>246</v>
      </c>
      <c r="K248">
        <f t="shared" ca="1" si="23"/>
        <v>9434.1</v>
      </c>
      <c r="M248">
        <v>246</v>
      </c>
      <c r="N248">
        <f t="shared" ca="1" si="19"/>
        <v>1049.682</v>
      </c>
      <c r="P248">
        <v>246</v>
      </c>
      <c r="Q248">
        <f t="shared" ca="1" si="20"/>
        <v>1528.644</v>
      </c>
    </row>
    <row r="249" spans="1:17" x14ac:dyDescent="0.25">
      <c r="A249">
        <v>247</v>
      </c>
      <c r="B249">
        <f t="shared" ca="1" si="18"/>
        <v>2367.0010000000002</v>
      </c>
      <c r="D249">
        <v>247</v>
      </c>
      <c r="E249">
        <f t="shared" ca="1" si="21"/>
        <v>2813.0830000000001</v>
      </c>
      <c r="G249">
        <v>247</v>
      </c>
      <c r="H249">
        <f t="shared" ca="1" si="22"/>
        <v>1939.9380000000001</v>
      </c>
      <c r="J249">
        <v>247</v>
      </c>
      <c r="K249">
        <f t="shared" ca="1" si="23"/>
        <v>9472.4500000000007</v>
      </c>
      <c r="M249">
        <v>247</v>
      </c>
      <c r="N249">
        <f t="shared" ca="1" si="19"/>
        <v>1053.9490000000001</v>
      </c>
      <c r="P249">
        <v>247</v>
      </c>
      <c r="Q249">
        <f t="shared" ca="1" si="20"/>
        <v>1534.8579999999999</v>
      </c>
    </row>
    <row r="250" spans="1:17" x14ac:dyDescent="0.25">
      <c r="A250">
        <v>248</v>
      </c>
      <c r="B250">
        <f t="shared" ca="1" si="18"/>
        <v>2376.5839999999998</v>
      </c>
      <c r="D250">
        <v>248</v>
      </c>
      <c r="E250">
        <f t="shared" ca="1" si="21"/>
        <v>2824.4720000000002</v>
      </c>
      <c r="G250">
        <v>248</v>
      </c>
      <c r="H250">
        <f t="shared" ca="1" si="22"/>
        <v>1947.7919999999999</v>
      </c>
      <c r="J250">
        <v>248</v>
      </c>
      <c r="K250">
        <f t="shared" ca="1" si="23"/>
        <v>9510.7999999999993</v>
      </c>
      <c r="M250">
        <v>248</v>
      </c>
      <c r="N250">
        <f t="shared" ca="1" si="19"/>
        <v>1058.2159999999999</v>
      </c>
      <c r="P250">
        <v>248</v>
      </c>
      <c r="Q250">
        <f t="shared" ca="1" si="20"/>
        <v>1541.0719999999999</v>
      </c>
    </row>
    <row r="251" spans="1:17" x14ac:dyDescent="0.25">
      <c r="A251">
        <v>249</v>
      </c>
      <c r="B251">
        <f t="shared" ca="1" si="18"/>
        <v>2386.1669999999999</v>
      </c>
      <c r="D251">
        <v>249</v>
      </c>
      <c r="E251">
        <f t="shared" ca="1" si="21"/>
        <v>2835.8609999999999</v>
      </c>
      <c r="G251">
        <v>249</v>
      </c>
      <c r="H251">
        <f t="shared" ca="1" si="22"/>
        <v>1955.646</v>
      </c>
      <c r="J251">
        <v>249</v>
      </c>
      <c r="K251">
        <f t="shared" ca="1" si="23"/>
        <v>9549.15</v>
      </c>
      <c r="M251">
        <v>249</v>
      </c>
      <c r="N251">
        <f t="shared" ca="1" si="19"/>
        <v>1062.4829999999999</v>
      </c>
      <c r="P251">
        <v>249</v>
      </c>
      <c r="Q251">
        <f t="shared" ca="1" si="20"/>
        <v>1547.2860000000001</v>
      </c>
    </row>
    <row r="252" spans="1:17" x14ac:dyDescent="0.25">
      <c r="A252">
        <v>250</v>
      </c>
      <c r="B252">
        <f t="shared" ca="1" si="18"/>
        <v>2395.75</v>
      </c>
      <c r="D252">
        <v>250</v>
      </c>
      <c r="E252">
        <f t="shared" ca="1" si="21"/>
        <v>2847.25</v>
      </c>
      <c r="G252">
        <v>250</v>
      </c>
      <c r="H252">
        <f t="shared" ca="1" si="22"/>
        <v>1963.5</v>
      </c>
      <c r="J252">
        <v>250</v>
      </c>
      <c r="K252">
        <f t="shared" ca="1" si="23"/>
        <v>9587.5</v>
      </c>
      <c r="M252">
        <v>250</v>
      </c>
      <c r="N252">
        <f t="shared" ca="1" si="19"/>
        <v>1066.75</v>
      </c>
      <c r="P252">
        <v>250</v>
      </c>
      <c r="Q252">
        <f t="shared" ca="1" si="20"/>
        <v>1553.5</v>
      </c>
    </row>
    <row r="253" spans="1:17" x14ac:dyDescent="0.25">
      <c r="A253">
        <v>251</v>
      </c>
      <c r="B253">
        <f t="shared" ca="1" si="18"/>
        <v>2405.3330000000001</v>
      </c>
      <c r="D253">
        <v>251</v>
      </c>
      <c r="E253">
        <f t="shared" ca="1" si="21"/>
        <v>2858.6390000000001</v>
      </c>
      <c r="G253">
        <v>251</v>
      </c>
      <c r="H253">
        <f t="shared" ca="1" si="22"/>
        <v>1971.354</v>
      </c>
      <c r="J253">
        <v>251</v>
      </c>
      <c r="K253">
        <f t="shared" ca="1" si="23"/>
        <v>9625.85</v>
      </c>
      <c r="M253">
        <v>251</v>
      </c>
      <c r="N253">
        <f t="shared" ca="1" si="19"/>
        <v>1071.0170000000001</v>
      </c>
      <c r="P253">
        <v>251</v>
      </c>
      <c r="Q253">
        <f t="shared" ca="1" si="20"/>
        <v>1559.7139999999999</v>
      </c>
    </row>
    <row r="254" spans="1:17" x14ac:dyDescent="0.25">
      <c r="A254">
        <v>252</v>
      </c>
      <c r="B254">
        <f t="shared" ca="1" si="18"/>
        <v>2414.9160000000002</v>
      </c>
      <c r="D254">
        <v>252</v>
      </c>
      <c r="E254">
        <f t="shared" ca="1" si="21"/>
        <v>2870.0279999999998</v>
      </c>
      <c r="G254">
        <v>252</v>
      </c>
      <c r="H254">
        <f t="shared" ca="1" si="22"/>
        <v>1979.2080000000001</v>
      </c>
      <c r="J254">
        <v>252</v>
      </c>
      <c r="K254">
        <f t="shared" ca="1" si="23"/>
        <v>9664.2000000000007</v>
      </c>
      <c r="M254">
        <v>252</v>
      </c>
      <c r="N254">
        <f t="shared" ca="1" si="19"/>
        <v>1075.2840000000001</v>
      </c>
      <c r="P254">
        <v>252</v>
      </c>
      <c r="Q254">
        <f t="shared" ca="1" si="20"/>
        <v>1565.9279999999999</v>
      </c>
    </row>
    <row r="255" spans="1:17" x14ac:dyDescent="0.25">
      <c r="A255">
        <v>253</v>
      </c>
      <c r="B255">
        <f t="shared" ca="1" si="18"/>
        <v>2424.4989999999998</v>
      </c>
      <c r="D255">
        <v>253</v>
      </c>
      <c r="E255">
        <f t="shared" ca="1" si="21"/>
        <v>2881.4169999999999</v>
      </c>
      <c r="G255">
        <v>253</v>
      </c>
      <c r="H255">
        <f t="shared" ca="1" si="22"/>
        <v>1987.0619999999999</v>
      </c>
      <c r="J255">
        <v>253</v>
      </c>
      <c r="K255">
        <f t="shared" ca="1" si="23"/>
        <v>9702.5499999999993</v>
      </c>
      <c r="M255">
        <v>253</v>
      </c>
      <c r="N255">
        <f t="shared" ca="1" si="19"/>
        <v>1079.5509999999999</v>
      </c>
      <c r="P255">
        <v>253</v>
      </c>
      <c r="Q255">
        <f t="shared" ca="1" si="20"/>
        <v>1572.1420000000001</v>
      </c>
    </row>
    <row r="256" spans="1:17" x14ac:dyDescent="0.25">
      <c r="A256">
        <v>254</v>
      </c>
      <c r="B256">
        <f t="shared" ca="1" si="18"/>
        <v>2434.0819999999999</v>
      </c>
      <c r="D256">
        <v>254</v>
      </c>
      <c r="E256">
        <f t="shared" ca="1" si="21"/>
        <v>2892.806</v>
      </c>
      <c r="G256">
        <v>254</v>
      </c>
      <c r="H256">
        <f t="shared" ca="1" si="22"/>
        <v>1994.9159999999999</v>
      </c>
      <c r="J256">
        <v>254</v>
      </c>
      <c r="K256">
        <f t="shared" ca="1" si="23"/>
        <v>9740.9</v>
      </c>
      <c r="M256">
        <v>254</v>
      </c>
      <c r="N256">
        <f t="shared" ca="1" si="19"/>
        <v>1083.818</v>
      </c>
      <c r="P256">
        <v>254</v>
      </c>
      <c r="Q256">
        <f t="shared" ca="1" si="20"/>
        <v>1578.356</v>
      </c>
    </row>
    <row r="257" spans="1:17" x14ac:dyDescent="0.25">
      <c r="A257">
        <v>255</v>
      </c>
      <c r="B257">
        <f t="shared" ca="1" si="18"/>
        <v>2443.665</v>
      </c>
      <c r="D257">
        <v>255</v>
      </c>
      <c r="E257">
        <f t="shared" ca="1" si="21"/>
        <v>2904.1950000000002</v>
      </c>
      <c r="G257">
        <v>255</v>
      </c>
      <c r="H257">
        <f t="shared" ca="1" si="22"/>
        <v>2002.77</v>
      </c>
      <c r="J257">
        <v>255</v>
      </c>
      <c r="K257">
        <f t="shared" ca="1" si="23"/>
        <v>9779.25</v>
      </c>
      <c r="M257">
        <v>255</v>
      </c>
      <c r="N257">
        <f t="shared" ca="1" si="19"/>
        <v>1088.085</v>
      </c>
      <c r="P257">
        <v>255</v>
      </c>
      <c r="Q257">
        <f t="shared" ca="1" si="20"/>
        <v>1584.57</v>
      </c>
    </row>
    <row r="258" spans="1:17" x14ac:dyDescent="0.25">
      <c r="A258">
        <v>256</v>
      </c>
      <c r="B258">
        <f t="shared" ref="B258:B321" ca="1" si="24">uDex_Rate*A258+MAX(Dex_Daily_2wk)*A258</f>
        <v>2453.248</v>
      </c>
      <c r="D258">
        <v>256</v>
      </c>
      <c r="E258">
        <f t="shared" ca="1" si="21"/>
        <v>2915.5839999999998</v>
      </c>
      <c r="G258">
        <v>256</v>
      </c>
      <c r="H258">
        <f t="shared" ca="1" si="22"/>
        <v>2010.624</v>
      </c>
      <c r="J258">
        <v>256</v>
      </c>
      <c r="K258">
        <f t="shared" ca="1" si="23"/>
        <v>9817.6</v>
      </c>
      <c r="M258">
        <v>256</v>
      </c>
      <c r="N258">
        <f t="shared" ref="N258:N321" ca="1" si="25">uCis_Rate*M258+MAX(Cis_daily_2wk)*M258</f>
        <v>1092.3520000000001</v>
      </c>
      <c r="P258">
        <v>256</v>
      </c>
      <c r="Q258">
        <f t="shared" ref="Q258:Q321" ca="1" si="26">uRoc_Rate*P258+MAX(Roc_daily_2wk)*P258</f>
        <v>1590.7840000000001</v>
      </c>
    </row>
    <row r="259" spans="1:17" x14ac:dyDescent="0.25">
      <c r="A259">
        <v>257</v>
      </c>
      <c r="B259">
        <f t="shared" ca="1" si="24"/>
        <v>2462.8310000000001</v>
      </c>
      <c r="D259">
        <v>257</v>
      </c>
      <c r="E259">
        <f t="shared" ref="E259:E322" ca="1" si="27">uFent_Rate*D259+MAX(Fent_daily_2wk)*D259</f>
        <v>2926.973</v>
      </c>
      <c r="G259">
        <v>257</v>
      </c>
      <c r="H259">
        <f t="shared" ref="H259:H322" ca="1" si="28">uMidaz_Rate*G259+MAX(Midaz_daily_2wk)*G259</f>
        <v>2018.4780000000001</v>
      </c>
      <c r="J259">
        <v>257</v>
      </c>
      <c r="K259">
        <f t="shared" ref="K259:K322" ca="1" si="29">uProp_Rate*J259+MAX(Prop_daily_2wk)*J259</f>
        <v>9855.9500000000007</v>
      </c>
      <c r="M259">
        <v>257</v>
      </c>
      <c r="N259">
        <f t="shared" ca="1" si="25"/>
        <v>1096.6189999999999</v>
      </c>
      <c r="P259">
        <v>257</v>
      </c>
      <c r="Q259">
        <f t="shared" ca="1" si="26"/>
        <v>1596.998</v>
      </c>
    </row>
    <row r="260" spans="1:17" x14ac:dyDescent="0.25">
      <c r="A260">
        <v>258</v>
      </c>
      <c r="B260">
        <f t="shared" ca="1" si="24"/>
        <v>2472.4139999999998</v>
      </c>
      <c r="D260">
        <v>258</v>
      </c>
      <c r="E260">
        <f t="shared" ca="1" si="27"/>
        <v>2938.3620000000001</v>
      </c>
      <c r="G260">
        <v>258</v>
      </c>
      <c r="H260">
        <f t="shared" ca="1" si="28"/>
        <v>2026.3320000000001</v>
      </c>
      <c r="J260">
        <v>258</v>
      </c>
      <c r="K260">
        <f t="shared" ca="1" si="29"/>
        <v>9894.2999999999993</v>
      </c>
      <c r="M260">
        <v>258</v>
      </c>
      <c r="N260">
        <f t="shared" ca="1" si="25"/>
        <v>1100.886</v>
      </c>
      <c r="P260">
        <v>258</v>
      </c>
      <c r="Q260">
        <f t="shared" ca="1" si="26"/>
        <v>1603.212</v>
      </c>
    </row>
    <row r="261" spans="1:17" x14ac:dyDescent="0.25">
      <c r="A261">
        <v>259</v>
      </c>
      <c r="B261">
        <f t="shared" ca="1" si="24"/>
        <v>2481.9969999999998</v>
      </c>
      <c r="D261">
        <v>259</v>
      </c>
      <c r="E261">
        <f t="shared" ca="1" si="27"/>
        <v>2949.7510000000002</v>
      </c>
      <c r="G261">
        <v>259</v>
      </c>
      <c r="H261">
        <f t="shared" ca="1" si="28"/>
        <v>2034.1859999999999</v>
      </c>
      <c r="J261">
        <v>259</v>
      </c>
      <c r="K261">
        <f t="shared" ca="1" si="29"/>
        <v>9932.65</v>
      </c>
      <c r="M261">
        <v>259</v>
      </c>
      <c r="N261">
        <f t="shared" ca="1" si="25"/>
        <v>1105.153</v>
      </c>
      <c r="P261">
        <v>259</v>
      </c>
      <c r="Q261">
        <f t="shared" ca="1" si="26"/>
        <v>1609.4259999999999</v>
      </c>
    </row>
    <row r="262" spans="1:17" x14ac:dyDescent="0.25">
      <c r="A262">
        <v>260</v>
      </c>
      <c r="B262">
        <f t="shared" ca="1" si="24"/>
        <v>2491.58</v>
      </c>
      <c r="D262">
        <v>260</v>
      </c>
      <c r="E262">
        <f t="shared" ca="1" si="27"/>
        <v>2961.14</v>
      </c>
      <c r="G262">
        <v>260</v>
      </c>
      <c r="H262">
        <f t="shared" ca="1" si="28"/>
        <v>2042.04</v>
      </c>
      <c r="J262">
        <v>260</v>
      </c>
      <c r="K262">
        <f t="shared" ca="1" si="29"/>
        <v>9971</v>
      </c>
      <c r="M262">
        <v>260</v>
      </c>
      <c r="N262">
        <f t="shared" ca="1" si="25"/>
        <v>1109.42</v>
      </c>
      <c r="P262">
        <v>260</v>
      </c>
      <c r="Q262">
        <f t="shared" ca="1" si="26"/>
        <v>1615.64</v>
      </c>
    </row>
    <row r="263" spans="1:17" x14ac:dyDescent="0.25">
      <c r="A263">
        <v>261</v>
      </c>
      <c r="B263">
        <f t="shared" ca="1" si="24"/>
        <v>2501.163</v>
      </c>
      <c r="D263">
        <v>261</v>
      </c>
      <c r="E263">
        <f t="shared" ca="1" si="27"/>
        <v>2972.529</v>
      </c>
      <c r="G263">
        <v>261</v>
      </c>
      <c r="H263">
        <f t="shared" ca="1" si="28"/>
        <v>2049.8940000000002</v>
      </c>
      <c r="J263">
        <v>261</v>
      </c>
      <c r="K263">
        <f t="shared" ca="1" si="29"/>
        <v>10009.35</v>
      </c>
      <c r="M263">
        <v>261</v>
      </c>
      <c r="N263">
        <f t="shared" ca="1" si="25"/>
        <v>1113.6869999999999</v>
      </c>
      <c r="P263">
        <v>261</v>
      </c>
      <c r="Q263">
        <f t="shared" ca="1" si="26"/>
        <v>1621.854</v>
      </c>
    </row>
    <row r="264" spans="1:17" x14ac:dyDescent="0.25">
      <c r="A264">
        <v>262</v>
      </c>
      <c r="B264">
        <f t="shared" ca="1" si="24"/>
        <v>2510.7460000000001</v>
      </c>
      <c r="D264">
        <v>262</v>
      </c>
      <c r="E264">
        <f t="shared" ca="1" si="27"/>
        <v>2983.9180000000001</v>
      </c>
      <c r="G264">
        <v>262</v>
      </c>
      <c r="H264">
        <f t="shared" ca="1" si="28"/>
        <v>2057.748</v>
      </c>
      <c r="J264">
        <v>262</v>
      </c>
      <c r="K264">
        <f t="shared" ca="1" si="29"/>
        <v>10047.700000000001</v>
      </c>
      <c r="M264">
        <v>262</v>
      </c>
      <c r="N264">
        <f t="shared" ca="1" si="25"/>
        <v>1117.954</v>
      </c>
      <c r="P264">
        <v>262</v>
      </c>
      <c r="Q264">
        <f t="shared" ca="1" si="26"/>
        <v>1628.068</v>
      </c>
    </row>
    <row r="265" spans="1:17" x14ac:dyDescent="0.25">
      <c r="A265">
        <v>263</v>
      </c>
      <c r="B265">
        <f t="shared" ca="1" si="24"/>
        <v>2520.3290000000002</v>
      </c>
      <c r="D265">
        <v>263</v>
      </c>
      <c r="E265">
        <f t="shared" ca="1" si="27"/>
        <v>2995.3069999999998</v>
      </c>
      <c r="G265">
        <v>263</v>
      </c>
      <c r="H265">
        <f t="shared" ca="1" si="28"/>
        <v>2065.6019999999999</v>
      </c>
      <c r="J265">
        <v>263</v>
      </c>
      <c r="K265">
        <f t="shared" ca="1" si="29"/>
        <v>10086.049999999999</v>
      </c>
      <c r="M265">
        <v>263</v>
      </c>
      <c r="N265">
        <f t="shared" ca="1" si="25"/>
        <v>1122.221</v>
      </c>
      <c r="P265">
        <v>263</v>
      </c>
      <c r="Q265">
        <f t="shared" ca="1" si="26"/>
        <v>1634.2819999999999</v>
      </c>
    </row>
    <row r="266" spans="1:17" x14ac:dyDescent="0.25">
      <c r="A266">
        <v>264</v>
      </c>
      <c r="B266">
        <f t="shared" ca="1" si="24"/>
        <v>2529.9119999999998</v>
      </c>
      <c r="D266">
        <v>264</v>
      </c>
      <c r="E266">
        <f t="shared" ca="1" si="27"/>
        <v>3006.6959999999999</v>
      </c>
      <c r="G266">
        <v>264</v>
      </c>
      <c r="H266">
        <f t="shared" ca="1" si="28"/>
        <v>2073.4560000000001</v>
      </c>
      <c r="J266">
        <v>264</v>
      </c>
      <c r="K266">
        <f t="shared" ca="1" si="29"/>
        <v>10124.4</v>
      </c>
      <c r="M266">
        <v>264</v>
      </c>
      <c r="N266">
        <f t="shared" ca="1" si="25"/>
        <v>1126.4880000000001</v>
      </c>
      <c r="P266">
        <v>264</v>
      </c>
      <c r="Q266">
        <f t="shared" ca="1" si="26"/>
        <v>1640.4960000000001</v>
      </c>
    </row>
    <row r="267" spans="1:17" x14ac:dyDescent="0.25">
      <c r="A267">
        <v>265</v>
      </c>
      <c r="B267">
        <f t="shared" ca="1" si="24"/>
        <v>2539.4949999999999</v>
      </c>
      <c r="D267">
        <v>265</v>
      </c>
      <c r="E267">
        <f t="shared" ca="1" si="27"/>
        <v>3018.085</v>
      </c>
      <c r="G267">
        <v>265</v>
      </c>
      <c r="H267">
        <f t="shared" ca="1" si="28"/>
        <v>2081.31</v>
      </c>
      <c r="J267">
        <v>265</v>
      </c>
      <c r="K267">
        <f t="shared" ca="1" si="29"/>
        <v>10162.75</v>
      </c>
      <c r="M267">
        <v>265</v>
      </c>
      <c r="N267">
        <f t="shared" ca="1" si="25"/>
        <v>1130.7550000000001</v>
      </c>
      <c r="P267">
        <v>265</v>
      </c>
      <c r="Q267">
        <f t="shared" ca="1" si="26"/>
        <v>1646.71</v>
      </c>
    </row>
    <row r="268" spans="1:17" x14ac:dyDescent="0.25">
      <c r="A268">
        <v>266</v>
      </c>
      <c r="B268">
        <f t="shared" ca="1" si="24"/>
        <v>2549.078</v>
      </c>
      <c r="D268">
        <v>266</v>
      </c>
      <c r="E268">
        <f t="shared" ca="1" si="27"/>
        <v>3029.4740000000002</v>
      </c>
      <c r="G268">
        <v>266</v>
      </c>
      <c r="H268">
        <f t="shared" ca="1" si="28"/>
        <v>2089.1640000000002</v>
      </c>
      <c r="J268">
        <v>266</v>
      </c>
      <c r="K268">
        <f t="shared" ca="1" si="29"/>
        <v>10201.1</v>
      </c>
      <c r="M268">
        <v>266</v>
      </c>
      <c r="N268">
        <f t="shared" ca="1" si="25"/>
        <v>1135.0219999999999</v>
      </c>
      <c r="P268">
        <v>266</v>
      </c>
      <c r="Q268">
        <f t="shared" ca="1" si="26"/>
        <v>1652.924</v>
      </c>
    </row>
    <row r="269" spans="1:17" x14ac:dyDescent="0.25">
      <c r="A269">
        <v>267</v>
      </c>
      <c r="B269">
        <f t="shared" ca="1" si="24"/>
        <v>2558.6610000000001</v>
      </c>
      <c r="D269">
        <v>267</v>
      </c>
      <c r="E269">
        <f t="shared" ca="1" si="27"/>
        <v>3040.8629999999998</v>
      </c>
      <c r="G269">
        <v>267</v>
      </c>
      <c r="H269">
        <f t="shared" ca="1" si="28"/>
        <v>2097.018</v>
      </c>
      <c r="J269">
        <v>267</v>
      </c>
      <c r="K269">
        <f t="shared" ca="1" si="29"/>
        <v>10239.450000000001</v>
      </c>
      <c r="M269">
        <v>267</v>
      </c>
      <c r="N269">
        <f t="shared" ca="1" si="25"/>
        <v>1139.289</v>
      </c>
      <c r="P269">
        <v>267</v>
      </c>
      <c r="Q269">
        <f t="shared" ca="1" si="26"/>
        <v>1659.1379999999999</v>
      </c>
    </row>
    <row r="270" spans="1:17" x14ac:dyDescent="0.25">
      <c r="A270">
        <v>268</v>
      </c>
      <c r="B270">
        <f t="shared" ca="1" si="24"/>
        <v>2568.2440000000001</v>
      </c>
      <c r="D270">
        <v>268</v>
      </c>
      <c r="E270">
        <f t="shared" ca="1" si="27"/>
        <v>3052.252</v>
      </c>
      <c r="G270">
        <v>268</v>
      </c>
      <c r="H270">
        <f t="shared" ca="1" si="28"/>
        <v>2104.8719999999998</v>
      </c>
      <c r="J270">
        <v>268</v>
      </c>
      <c r="K270">
        <f t="shared" ca="1" si="29"/>
        <v>10277.799999999999</v>
      </c>
      <c r="M270">
        <v>268</v>
      </c>
      <c r="N270">
        <f t="shared" ca="1" si="25"/>
        <v>1143.556</v>
      </c>
      <c r="P270">
        <v>268</v>
      </c>
      <c r="Q270">
        <f t="shared" ca="1" si="26"/>
        <v>1665.3520000000001</v>
      </c>
    </row>
    <row r="271" spans="1:17" x14ac:dyDescent="0.25">
      <c r="A271">
        <v>269</v>
      </c>
      <c r="B271">
        <f t="shared" ca="1" si="24"/>
        <v>2577.8270000000002</v>
      </c>
      <c r="D271">
        <v>269</v>
      </c>
      <c r="E271">
        <f t="shared" ca="1" si="27"/>
        <v>3063.6410000000001</v>
      </c>
      <c r="G271">
        <v>269</v>
      </c>
      <c r="H271">
        <f t="shared" ca="1" si="28"/>
        <v>2112.7260000000001</v>
      </c>
      <c r="J271">
        <v>269</v>
      </c>
      <c r="K271">
        <f t="shared" ca="1" si="29"/>
        <v>10316.15</v>
      </c>
      <c r="M271">
        <v>269</v>
      </c>
      <c r="N271">
        <f t="shared" ca="1" si="25"/>
        <v>1147.8230000000001</v>
      </c>
      <c r="P271">
        <v>269</v>
      </c>
      <c r="Q271">
        <f t="shared" ca="1" si="26"/>
        <v>1671.566</v>
      </c>
    </row>
    <row r="272" spans="1:17" x14ac:dyDescent="0.25">
      <c r="A272">
        <v>270</v>
      </c>
      <c r="B272">
        <f t="shared" ca="1" si="24"/>
        <v>2587.41</v>
      </c>
      <c r="D272">
        <v>270</v>
      </c>
      <c r="E272">
        <f t="shared" ca="1" si="27"/>
        <v>3075.03</v>
      </c>
      <c r="G272">
        <v>270</v>
      </c>
      <c r="H272">
        <f t="shared" ca="1" si="28"/>
        <v>2120.58</v>
      </c>
      <c r="J272">
        <v>270</v>
      </c>
      <c r="K272">
        <f t="shared" ca="1" si="29"/>
        <v>10354.5</v>
      </c>
      <c r="M272">
        <v>270</v>
      </c>
      <c r="N272">
        <f t="shared" ca="1" si="25"/>
        <v>1152.0899999999999</v>
      </c>
      <c r="P272">
        <v>270</v>
      </c>
      <c r="Q272">
        <f t="shared" ca="1" si="26"/>
        <v>1677.78</v>
      </c>
    </row>
    <row r="273" spans="1:17" x14ac:dyDescent="0.25">
      <c r="A273">
        <v>271</v>
      </c>
      <c r="B273">
        <f t="shared" ca="1" si="24"/>
        <v>2596.9929999999999</v>
      </c>
      <c r="D273">
        <v>271</v>
      </c>
      <c r="E273">
        <f t="shared" ca="1" si="27"/>
        <v>3086.4189999999999</v>
      </c>
      <c r="G273">
        <v>271</v>
      </c>
      <c r="H273">
        <f t="shared" ca="1" si="28"/>
        <v>2128.4340000000002</v>
      </c>
      <c r="J273">
        <v>271</v>
      </c>
      <c r="K273">
        <f t="shared" ca="1" si="29"/>
        <v>10392.85</v>
      </c>
      <c r="M273">
        <v>271</v>
      </c>
      <c r="N273">
        <f t="shared" ca="1" si="25"/>
        <v>1156.357</v>
      </c>
      <c r="P273">
        <v>271</v>
      </c>
      <c r="Q273">
        <f t="shared" ca="1" si="26"/>
        <v>1683.9939999999999</v>
      </c>
    </row>
    <row r="274" spans="1:17" x14ac:dyDescent="0.25">
      <c r="A274">
        <v>272</v>
      </c>
      <c r="B274">
        <f t="shared" ca="1" si="24"/>
        <v>2606.576</v>
      </c>
      <c r="D274">
        <v>272</v>
      </c>
      <c r="E274">
        <f t="shared" ca="1" si="27"/>
        <v>3097.808</v>
      </c>
      <c r="G274">
        <v>272</v>
      </c>
      <c r="H274">
        <f t="shared" ca="1" si="28"/>
        <v>2136.288</v>
      </c>
      <c r="J274">
        <v>272</v>
      </c>
      <c r="K274">
        <f t="shared" ca="1" si="29"/>
        <v>10431.200000000001</v>
      </c>
      <c r="M274">
        <v>272</v>
      </c>
      <c r="N274">
        <f t="shared" ca="1" si="25"/>
        <v>1160.624</v>
      </c>
      <c r="P274">
        <v>272</v>
      </c>
      <c r="Q274">
        <f t="shared" ca="1" si="26"/>
        <v>1690.2080000000001</v>
      </c>
    </row>
    <row r="275" spans="1:17" x14ac:dyDescent="0.25">
      <c r="A275">
        <v>273</v>
      </c>
      <c r="B275">
        <f t="shared" ca="1" si="24"/>
        <v>2616.1590000000001</v>
      </c>
      <c r="D275">
        <v>273</v>
      </c>
      <c r="E275">
        <f t="shared" ca="1" si="27"/>
        <v>3109.1970000000001</v>
      </c>
      <c r="G275">
        <v>273</v>
      </c>
      <c r="H275">
        <f t="shared" ca="1" si="28"/>
        <v>2144.1419999999998</v>
      </c>
      <c r="J275">
        <v>273</v>
      </c>
      <c r="K275">
        <f t="shared" ca="1" si="29"/>
        <v>10469.549999999999</v>
      </c>
      <c r="M275">
        <v>273</v>
      </c>
      <c r="N275">
        <f t="shared" ca="1" si="25"/>
        <v>1164.8910000000001</v>
      </c>
      <c r="P275">
        <v>273</v>
      </c>
      <c r="Q275">
        <f t="shared" ca="1" si="26"/>
        <v>1696.422</v>
      </c>
    </row>
    <row r="276" spans="1:17" x14ac:dyDescent="0.25">
      <c r="A276">
        <v>274</v>
      </c>
      <c r="B276">
        <f t="shared" ca="1" si="24"/>
        <v>2625.7420000000002</v>
      </c>
      <c r="D276">
        <v>274</v>
      </c>
      <c r="E276">
        <f t="shared" ca="1" si="27"/>
        <v>3120.5859999999998</v>
      </c>
      <c r="G276">
        <v>274</v>
      </c>
      <c r="H276">
        <f t="shared" ca="1" si="28"/>
        <v>2151.9960000000001</v>
      </c>
      <c r="J276">
        <v>274</v>
      </c>
      <c r="K276">
        <f t="shared" ca="1" si="29"/>
        <v>10507.9</v>
      </c>
      <c r="M276">
        <v>274</v>
      </c>
      <c r="N276">
        <f t="shared" ca="1" si="25"/>
        <v>1169.1579999999999</v>
      </c>
      <c r="P276">
        <v>274</v>
      </c>
      <c r="Q276">
        <f t="shared" ca="1" si="26"/>
        <v>1702.636</v>
      </c>
    </row>
    <row r="277" spans="1:17" x14ac:dyDescent="0.25">
      <c r="A277">
        <v>275</v>
      </c>
      <c r="B277">
        <f t="shared" ca="1" si="24"/>
        <v>2635.3249999999998</v>
      </c>
      <c r="D277">
        <v>275</v>
      </c>
      <c r="E277">
        <f t="shared" ca="1" si="27"/>
        <v>3131.9749999999999</v>
      </c>
      <c r="G277">
        <v>275</v>
      </c>
      <c r="H277">
        <f t="shared" ca="1" si="28"/>
        <v>2159.85</v>
      </c>
      <c r="J277">
        <v>275</v>
      </c>
      <c r="K277">
        <f t="shared" ca="1" si="29"/>
        <v>10546.25</v>
      </c>
      <c r="M277">
        <v>275</v>
      </c>
      <c r="N277">
        <f t="shared" ca="1" si="25"/>
        <v>1173.425</v>
      </c>
      <c r="P277">
        <v>275</v>
      </c>
      <c r="Q277">
        <f t="shared" ca="1" si="26"/>
        <v>1708.85</v>
      </c>
    </row>
    <row r="278" spans="1:17" x14ac:dyDescent="0.25">
      <c r="A278">
        <v>276</v>
      </c>
      <c r="B278">
        <f t="shared" ca="1" si="24"/>
        <v>2644.9079999999999</v>
      </c>
      <c r="D278">
        <v>276</v>
      </c>
      <c r="E278">
        <f t="shared" ca="1" si="27"/>
        <v>3143.364</v>
      </c>
      <c r="G278">
        <v>276</v>
      </c>
      <c r="H278">
        <f t="shared" ca="1" si="28"/>
        <v>2167.7040000000002</v>
      </c>
      <c r="J278">
        <v>276</v>
      </c>
      <c r="K278">
        <f t="shared" ca="1" si="29"/>
        <v>10584.6</v>
      </c>
      <c r="M278">
        <v>276</v>
      </c>
      <c r="N278">
        <f t="shared" ca="1" si="25"/>
        <v>1177.692</v>
      </c>
      <c r="P278">
        <v>276</v>
      </c>
      <c r="Q278">
        <f t="shared" ca="1" si="26"/>
        <v>1715.0640000000001</v>
      </c>
    </row>
    <row r="279" spans="1:17" x14ac:dyDescent="0.25">
      <c r="A279">
        <v>277</v>
      </c>
      <c r="B279">
        <f t="shared" ca="1" si="24"/>
        <v>2654.491</v>
      </c>
      <c r="D279">
        <v>277</v>
      </c>
      <c r="E279">
        <f t="shared" ca="1" si="27"/>
        <v>3154.7530000000002</v>
      </c>
      <c r="G279">
        <v>277</v>
      </c>
      <c r="H279">
        <f t="shared" ca="1" si="28"/>
        <v>2175.558</v>
      </c>
      <c r="J279">
        <v>277</v>
      </c>
      <c r="K279">
        <f t="shared" ca="1" si="29"/>
        <v>10622.95</v>
      </c>
      <c r="M279">
        <v>277</v>
      </c>
      <c r="N279">
        <f t="shared" ca="1" si="25"/>
        <v>1181.9590000000001</v>
      </c>
      <c r="P279">
        <v>277</v>
      </c>
      <c r="Q279">
        <f t="shared" ca="1" si="26"/>
        <v>1721.278</v>
      </c>
    </row>
    <row r="280" spans="1:17" x14ac:dyDescent="0.25">
      <c r="A280">
        <v>278</v>
      </c>
      <c r="B280">
        <f t="shared" ca="1" si="24"/>
        <v>2664.0740000000001</v>
      </c>
      <c r="D280">
        <v>278</v>
      </c>
      <c r="E280">
        <f t="shared" ca="1" si="27"/>
        <v>3166.1419999999998</v>
      </c>
      <c r="G280">
        <v>278</v>
      </c>
      <c r="H280">
        <f t="shared" ca="1" si="28"/>
        <v>2183.4119999999998</v>
      </c>
      <c r="J280">
        <v>278</v>
      </c>
      <c r="K280">
        <f t="shared" ca="1" si="29"/>
        <v>10661.3</v>
      </c>
      <c r="M280">
        <v>278</v>
      </c>
      <c r="N280">
        <f t="shared" ca="1" si="25"/>
        <v>1186.2260000000001</v>
      </c>
      <c r="P280">
        <v>278</v>
      </c>
      <c r="Q280">
        <f t="shared" ca="1" si="26"/>
        <v>1727.492</v>
      </c>
    </row>
    <row r="281" spans="1:17" x14ac:dyDescent="0.25">
      <c r="A281">
        <v>279</v>
      </c>
      <c r="B281">
        <f t="shared" ca="1" si="24"/>
        <v>2673.6570000000002</v>
      </c>
      <c r="D281">
        <v>279</v>
      </c>
      <c r="E281">
        <f t="shared" ca="1" si="27"/>
        <v>3177.5309999999999</v>
      </c>
      <c r="G281">
        <v>279</v>
      </c>
      <c r="H281">
        <f t="shared" ca="1" si="28"/>
        <v>2191.2660000000001</v>
      </c>
      <c r="J281">
        <v>279</v>
      </c>
      <c r="K281">
        <f t="shared" ca="1" si="29"/>
        <v>10699.65</v>
      </c>
      <c r="M281">
        <v>279</v>
      </c>
      <c r="N281">
        <f t="shared" ca="1" si="25"/>
        <v>1190.4929999999999</v>
      </c>
      <c r="P281">
        <v>279</v>
      </c>
      <c r="Q281">
        <f t="shared" ca="1" si="26"/>
        <v>1733.7059999999999</v>
      </c>
    </row>
    <row r="282" spans="1:17" x14ac:dyDescent="0.25">
      <c r="A282">
        <v>280</v>
      </c>
      <c r="B282">
        <f t="shared" ca="1" si="24"/>
        <v>2683.24</v>
      </c>
      <c r="D282">
        <v>280</v>
      </c>
      <c r="E282">
        <f t="shared" ca="1" si="27"/>
        <v>3188.92</v>
      </c>
      <c r="G282">
        <v>280</v>
      </c>
      <c r="H282">
        <f t="shared" ca="1" si="28"/>
        <v>2199.12</v>
      </c>
      <c r="J282">
        <v>280</v>
      </c>
      <c r="K282">
        <f t="shared" ca="1" si="29"/>
        <v>10738</v>
      </c>
      <c r="M282">
        <v>280</v>
      </c>
      <c r="N282">
        <f t="shared" ca="1" si="25"/>
        <v>1194.76</v>
      </c>
      <c r="P282">
        <v>280</v>
      </c>
      <c r="Q282">
        <f t="shared" ca="1" si="26"/>
        <v>1739.92</v>
      </c>
    </row>
    <row r="283" spans="1:17" x14ac:dyDescent="0.25">
      <c r="A283">
        <v>281</v>
      </c>
      <c r="B283">
        <f t="shared" ca="1" si="24"/>
        <v>2692.8229999999999</v>
      </c>
      <c r="D283">
        <v>281</v>
      </c>
      <c r="E283">
        <f t="shared" ca="1" si="27"/>
        <v>3200.3090000000002</v>
      </c>
      <c r="G283">
        <v>281</v>
      </c>
      <c r="H283">
        <f t="shared" ca="1" si="28"/>
        <v>2206.9740000000002</v>
      </c>
      <c r="J283">
        <v>281</v>
      </c>
      <c r="K283">
        <f t="shared" ca="1" si="29"/>
        <v>10776.35</v>
      </c>
      <c r="M283">
        <v>281</v>
      </c>
      <c r="N283">
        <f t="shared" ca="1" si="25"/>
        <v>1199.027</v>
      </c>
      <c r="P283">
        <v>281</v>
      </c>
      <c r="Q283">
        <f t="shared" ca="1" si="26"/>
        <v>1746.134</v>
      </c>
    </row>
    <row r="284" spans="1:17" x14ac:dyDescent="0.25">
      <c r="A284">
        <v>282</v>
      </c>
      <c r="B284">
        <f t="shared" ca="1" si="24"/>
        <v>2702.4059999999999</v>
      </c>
      <c r="D284">
        <v>282</v>
      </c>
      <c r="E284">
        <f t="shared" ca="1" si="27"/>
        <v>3211.6979999999999</v>
      </c>
      <c r="G284">
        <v>282</v>
      </c>
      <c r="H284">
        <f t="shared" ca="1" si="28"/>
        <v>2214.828</v>
      </c>
      <c r="J284">
        <v>282</v>
      </c>
      <c r="K284">
        <f t="shared" ca="1" si="29"/>
        <v>10814.7</v>
      </c>
      <c r="M284">
        <v>282</v>
      </c>
      <c r="N284">
        <f t="shared" ca="1" si="25"/>
        <v>1203.2940000000001</v>
      </c>
      <c r="P284">
        <v>282</v>
      </c>
      <c r="Q284">
        <f t="shared" ca="1" si="26"/>
        <v>1752.348</v>
      </c>
    </row>
    <row r="285" spans="1:17" x14ac:dyDescent="0.25">
      <c r="A285">
        <v>283</v>
      </c>
      <c r="B285">
        <f t="shared" ca="1" si="24"/>
        <v>2711.989</v>
      </c>
      <c r="D285">
        <v>283</v>
      </c>
      <c r="E285">
        <f t="shared" ca="1" si="27"/>
        <v>3223.087</v>
      </c>
      <c r="G285">
        <v>283</v>
      </c>
      <c r="H285">
        <f t="shared" ca="1" si="28"/>
        <v>2222.6819999999998</v>
      </c>
      <c r="J285">
        <v>283</v>
      </c>
      <c r="K285">
        <f t="shared" ca="1" si="29"/>
        <v>10853.05</v>
      </c>
      <c r="M285">
        <v>283</v>
      </c>
      <c r="N285">
        <f t="shared" ca="1" si="25"/>
        <v>1207.5609999999999</v>
      </c>
      <c r="P285">
        <v>283</v>
      </c>
      <c r="Q285">
        <f t="shared" ca="1" si="26"/>
        <v>1758.5619999999999</v>
      </c>
    </row>
    <row r="286" spans="1:17" x14ac:dyDescent="0.25">
      <c r="A286">
        <v>284</v>
      </c>
      <c r="B286">
        <f t="shared" ca="1" si="24"/>
        <v>2721.5720000000001</v>
      </c>
      <c r="D286">
        <v>284</v>
      </c>
      <c r="E286">
        <f t="shared" ca="1" si="27"/>
        <v>3234.4760000000001</v>
      </c>
      <c r="G286">
        <v>284</v>
      </c>
      <c r="H286">
        <f t="shared" ca="1" si="28"/>
        <v>2230.5360000000001</v>
      </c>
      <c r="J286">
        <v>284</v>
      </c>
      <c r="K286">
        <f t="shared" ca="1" si="29"/>
        <v>10891.4</v>
      </c>
      <c r="M286">
        <v>284</v>
      </c>
      <c r="N286">
        <f t="shared" ca="1" si="25"/>
        <v>1211.828</v>
      </c>
      <c r="P286">
        <v>284</v>
      </c>
      <c r="Q286">
        <f t="shared" ca="1" si="26"/>
        <v>1764.7760000000001</v>
      </c>
    </row>
    <row r="287" spans="1:17" x14ac:dyDescent="0.25">
      <c r="A287">
        <v>285</v>
      </c>
      <c r="B287">
        <f t="shared" ca="1" si="24"/>
        <v>2731.1550000000002</v>
      </c>
      <c r="D287">
        <v>285</v>
      </c>
      <c r="E287">
        <f t="shared" ca="1" si="27"/>
        <v>3245.8649999999998</v>
      </c>
      <c r="G287">
        <v>285</v>
      </c>
      <c r="H287">
        <f t="shared" ca="1" si="28"/>
        <v>2238.39</v>
      </c>
      <c r="J287">
        <v>285</v>
      </c>
      <c r="K287">
        <f t="shared" ca="1" si="29"/>
        <v>10929.75</v>
      </c>
      <c r="M287">
        <v>285</v>
      </c>
      <c r="N287">
        <f t="shared" ca="1" si="25"/>
        <v>1216.095</v>
      </c>
      <c r="P287">
        <v>285</v>
      </c>
      <c r="Q287">
        <f t="shared" ca="1" si="26"/>
        <v>1770.99</v>
      </c>
    </row>
    <row r="288" spans="1:17" x14ac:dyDescent="0.25">
      <c r="A288">
        <v>286</v>
      </c>
      <c r="B288">
        <f t="shared" ca="1" si="24"/>
        <v>2740.7379999999998</v>
      </c>
      <c r="D288">
        <v>286</v>
      </c>
      <c r="E288">
        <f t="shared" ca="1" si="27"/>
        <v>3257.2539999999999</v>
      </c>
      <c r="G288">
        <v>286</v>
      </c>
      <c r="H288">
        <f t="shared" ca="1" si="28"/>
        <v>2246.2440000000001</v>
      </c>
      <c r="J288">
        <v>286</v>
      </c>
      <c r="K288">
        <f t="shared" ca="1" si="29"/>
        <v>10968.1</v>
      </c>
      <c r="M288">
        <v>286</v>
      </c>
      <c r="N288">
        <f t="shared" ca="1" si="25"/>
        <v>1220.3620000000001</v>
      </c>
      <c r="P288">
        <v>286</v>
      </c>
      <c r="Q288">
        <f t="shared" ca="1" si="26"/>
        <v>1777.204</v>
      </c>
    </row>
    <row r="289" spans="1:17" x14ac:dyDescent="0.25">
      <c r="A289">
        <v>287</v>
      </c>
      <c r="B289">
        <f t="shared" ca="1" si="24"/>
        <v>2750.3209999999999</v>
      </c>
      <c r="D289">
        <v>287</v>
      </c>
      <c r="E289">
        <f t="shared" ca="1" si="27"/>
        <v>3268.643</v>
      </c>
      <c r="G289">
        <v>287</v>
      </c>
      <c r="H289">
        <f t="shared" ca="1" si="28"/>
        <v>2254.098</v>
      </c>
      <c r="J289">
        <v>287</v>
      </c>
      <c r="K289">
        <f t="shared" ca="1" si="29"/>
        <v>11006.45</v>
      </c>
      <c r="M289">
        <v>287</v>
      </c>
      <c r="N289">
        <f t="shared" ca="1" si="25"/>
        <v>1224.6289999999999</v>
      </c>
      <c r="P289">
        <v>287</v>
      </c>
      <c r="Q289">
        <f t="shared" ca="1" si="26"/>
        <v>1783.4179999999999</v>
      </c>
    </row>
    <row r="290" spans="1:17" x14ac:dyDescent="0.25">
      <c r="A290">
        <v>288</v>
      </c>
      <c r="B290">
        <f t="shared" ca="1" si="24"/>
        <v>2759.904</v>
      </c>
      <c r="D290">
        <v>288</v>
      </c>
      <c r="E290">
        <f t="shared" ca="1" si="27"/>
        <v>3280.0320000000002</v>
      </c>
      <c r="G290">
        <v>288</v>
      </c>
      <c r="H290">
        <f t="shared" ca="1" si="28"/>
        <v>2261.9520000000002</v>
      </c>
      <c r="J290">
        <v>288</v>
      </c>
      <c r="K290">
        <f t="shared" ca="1" si="29"/>
        <v>11044.8</v>
      </c>
      <c r="M290">
        <v>288</v>
      </c>
      <c r="N290">
        <f t="shared" ca="1" si="25"/>
        <v>1228.896</v>
      </c>
      <c r="P290">
        <v>288</v>
      </c>
      <c r="Q290">
        <f t="shared" ca="1" si="26"/>
        <v>1789.6320000000001</v>
      </c>
    </row>
    <row r="291" spans="1:17" x14ac:dyDescent="0.25">
      <c r="A291">
        <v>289</v>
      </c>
      <c r="B291">
        <f t="shared" ca="1" si="24"/>
        <v>2769.4870000000001</v>
      </c>
      <c r="D291">
        <v>289</v>
      </c>
      <c r="E291">
        <f t="shared" ca="1" si="27"/>
        <v>3291.4209999999998</v>
      </c>
      <c r="G291">
        <v>289</v>
      </c>
      <c r="H291">
        <f t="shared" ca="1" si="28"/>
        <v>2269.806</v>
      </c>
      <c r="J291">
        <v>289</v>
      </c>
      <c r="K291">
        <f t="shared" ca="1" si="29"/>
        <v>11083.15</v>
      </c>
      <c r="M291">
        <v>289</v>
      </c>
      <c r="N291">
        <f t="shared" ca="1" si="25"/>
        <v>1233.163</v>
      </c>
      <c r="P291">
        <v>289</v>
      </c>
      <c r="Q291">
        <f t="shared" ca="1" si="26"/>
        <v>1795.846</v>
      </c>
    </row>
    <row r="292" spans="1:17" x14ac:dyDescent="0.25">
      <c r="A292">
        <v>290</v>
      </c>
      <c r="B292">
        <f t="shared" ca="1" si="24"/>
        <v>2779.07</v>
      </c>
      <c r="D292">
        <v>290</v>
      </c>
      <c r="E292">
        <f t="shared" ca="1" si="27"/>
        <v>3302.81</v>
      </c>
      <c r="G292">
        <v>290</v>
      </c>
      <c r="H292">
        <f t="shared" ca="1" si="28"/>
        <v>2277.66</v>
      </c>
      <c r="J292">
        <v>290</v>
      </c>
      <c r="K292">
        <f t="shared" ca="1" si="29"/>
        <v>11121.5</v>
      </c>
      <c r="M292">
        <v>290</v>
      </c>
      <c r="N292">
        <f t="shared" ca="1" si="25"/>
        <v>1237.43</v>
      </c>
      <c r="P292">
        <v>290</v>
      </c>
      <c r="Q292">
        <f t="shared" ca="1" si="26"/>
        <v>1802.06</v>
      </c>
    </row>
    <row r="293" spans="1:17" x14ac:dyDescent="0.25">
      <c r="A293">
        <v>291</v>
      </c>
      <c r="B293">
        <f t="shared" ca="1" si="24"/>
        <v>2788.6529999999998</v>
      </c>
      <c r="D293">
        <v>291</v>
      </c>
      <c r="E293">
        <f t="shared" ca="1" si="27"/>
        <v>3314.1990000000001</v>
      </c>
      <c r="G293">
        <v>291</v>
      </c>
      <c r="H293">
        <f t="shared" ca="1" si="28"/>
        <v>2285.5140000000001</v>
      </c>
      <c r="J293">
        <v>291</v>
      </c>
      <c r="K293">
        <f t="shared" ca="1" si="29"/>
        <v>11159.85</v>
      </c>
      <c r="M293">
        <v>291</v>
      </c>
      <c r="N293">
        <f t="shared" ca="1" si="25"/>
        <v>1241.6970000000001</v>
      </c>
      <c r="P293">
        <v>291</v>
      </c>
      <c r="Q293">
        <f t="shared" ca="1" si="26"/>
        <v>1808.2739999999999</v>
      </c>
    </row>
    <row r="294" spans="1:17" x14ac:dyDescent="0.25">
      <c r="A294">
        <v>292</v>
      </c>
      <c r="B294">
        <f t="shared" ca="1" si="24"/>
        <v>2798.2359999999999</v>
      </c>
      <c r="D294">
        <v>292</v>
      </c>
      <c r="E294">
        <f t="shared" ca="1" si="27"/>
        <v>3325.5880000000002</v>
      </c>
      <c r="G294">
        <v>292</v>
      </c>
      <c r="H294">
        <f t="shared" ca="1" si="28"/>
        <v>2293.3679999999999</v>
      </c>
      <c r="J294">
        <v>292</v>
      </c>
      <c r="K294">
        <f t="shared" ca="1" si="29"/>
        <v>11198.2</v>
      </c>
      <c r="M294">
        <v>292</v>
      </c>
      <c r="N294">
        <f t="shared" ca="1" si="25"/>
        <v>1245.9639999999999</v>
      </c>
      <c r="P294">
        <v>292</v>
      </c>
      <c r="Q294">
        <f t="shared" ca="1" si="26"/>
        <v>1814.4880000000001</v>
      </c>
    </row>
    <row r="295" spans="1:17" x14ac:dyDescent="0.25">
      <c r="A295">
        <v>293</v>
      </c>
      <c r="B295">
        <f t="shared" ca="1" si="24"/>
        <v>2807.819</v>
      </c>
      <c r="D295">
        <v>293</v>
      </c>
      <c r="E295">
        <f t="shared" ca="1" si="27"/>
        <v>3336.9769999999999</v>
      </c>
      <c r="G295">
        <v>293</v>
      </c>
      <c r="H295">
        <f t="shared" ca="1" si="28"/>
        <v>2301.2220000000002</v>
      </c>
      <c r="J295">
        <v>293</v>
      </c>
      <c r="K295">
        <f t="shared" ca="1" si="29"/>
        <v>11236.55</v>
      </c>
      <c r="M295">
        <v>293</v>
      </c>
      <c r="N295">
        <f t="shared" ca="1" si="25"/>
        <v>1250.231</v>
      </c>
      <c r="P295">
        <v>293</v>
      </c>
      <c r="Q295">
        <f t="shared" ca="1" si="26"/>
        <v>1820.702</v>
      </c>
    </row>
    <row r="296" spans="1:17" x14ac:dyDescent="0.25">
      <c r="A296">
        <v>294</v>
      </c>
      <c r="B296">
        <f t="shared" ca="1" si="24"/>
        <v>2817.402</v>
      </c>
      <c r="D296">
        <v>294</v>
      </c>
      <c r="E296">
        <f t="shared" ca="1" si="27"/>
        <v>3348.366</v>
      </c>
      <c r="G296">
        <v>294</v>
      </c>
      <c r="H296">
        <f t="shared" ca="1" si="28"/>
        <v>2309.076</v>
      </c>
      <c r="J296">
        <v>294</v>
      </c>
      <c r="K296">
        <f t="shared" ca="1" si="29"/>
        <v>11274.9</v>
      </c>
      <c r="M296">
        <v>294</v>
      </c>
      <c r="N296">
        <f t="shared" ca="1" si="25"/>
        <v>1254.498</v>
      </c>
      <c r="P296">
        <v>294</v>
      </c>
      <c r="Q296">
        <f t="shared" ca="1" si="26"/>
        <v>1826.9159999999999</v>
      </c>
    </row>
    <row r="297" spans="1:17" x14ac:dyDescent="0.25">
      <c r="A297">
        <v>295</v>
      </c>
      <c r="B297">
        <f t="shared" ca="1" si="24"/>
        <v>2826.9850000000001</v>
      </c>
      <c r="D297">
        <v>295</v>
      </c>
      <c r="E297">
        <f t="shared" ca="1" si="27"/>
        <v>3359.7550000000001</v>
      </c>
      <c r="G297">
        <v>295</v>
      </c>
      <c r="H297">
        <f t="shared" ca="1" si="28"/>
        <v>2316.9299999999998</v>
      </c>
      <c r="J297">
        <v>295</v>
      </c>
      <c r="K297">
        <f t="shared" ca="1" si="29"/>
        <v>11313.25</v>
      </c>
      <c r="M297">
        <v>295</v>
      </c>
      <c r="N297">
        <f t="shared" ca="1" si="25"/>
        <v>1258.7650000000001</v>
      </c>
      <c r="P297">
        <v>295</v>
      </c>
      <c r="Q297">
        <f t="shared" ca="1" si="26"/>
        <v>1833.13</v>
      </c>
    </row>
    <row r="298" spans="1:17" x14ac:dyDescent="0.25">
      <c r="A298">
        <v>296</v>
      </c>
      <c r="B298">
        <f t="shared" ca="1" si="24"/>
        <v>2836.5680000000002</v>
      </c>
      <c r="D298">
        <v>296</v>
      </c>
      <c r="E298">
        <f t="shared" ca="1" si="27"/>
        <v>3371.1440000000002</v>
      </c>
      <c r="G298">
        <v>296</v>
      </c>
      <c r="H298">
        <f t="shared" ca="1" si="28"/>
        <v>2324.7840000000001</v>
      </c>
      <c r="J298">
        <v>296</v>
      </c>
      <c r="K298">
        <f t="shared" ca="1" si="29"/>
        <v>11351.6</v>
      </c>
      <c r="M298">
        <v>296</v>
      </c>
      <c r="N298">
        <f t="shared" ca="1" si="25"/>
        <v>1263.0319999999999</v>
      </c>
      <c r="P298">
        <v>296</v>
      </c>
      <c r="Q298">
        <f t="shared" ca="1" si="26"/>
        <v>1839.3440000000001</v>
      </c>
    </row>
    <row r="299" spans="1:17" x14ac:dyDescent="0.25">
      <c r="A299">
        <v>297</v>
      </c>
      <c r="B299">
        <f t="shared" ca="1" si="24"/>
        <v>2846.1509999999998</v>
      </c>
      <c r="D299">
        <v>297</v>
      </c>
      <c r="E299">
        <f t="shared" ca="1" si="27"/>
        <v>3382.5329999999999</v>
      </c>
      <c r="G299">
        <v>297</v>
      </c>
      <c r="H299">
        <f t="shared" ca="1" si="28"/>
        <v>2332.6379999999999</v>
      </c>
      <c r="J299">
        <v>297</v>
      </c>
      <c r="K299">
        <f t="shared" ca="1" si="29"/>
        <v>11389.95</v>
      </c>
      <c r="M299">
        <v>297</v>
      </c>
      <c r="N299">
        <f t="shared" ca="1" si="25"/>
        <v>1267.299</v>
      </c>
      <c r="P299">
        <v>297</v>
      </c>
      <c r="Q299">
        <f t="shared" ca="1" si="26"/>
        <v>1845.558</v>
      </c>
    </row>
    <row r="300" spans="1:17" x14ac:dyDescent="0.25">
      <c r="A300">
        <v>298</v>
      </c>
      <c r="B300">
        <f t="shared" ca="1" si="24"/>
        <v>2855.7339999999999</v>
      </c>
      <c r="D300">
        <v>298</v>
      </c>
      <c r="E300">
        <f t="shared" ca="1" si="27"/>
        <v>3393.922</v>
      </c>
      <c r="G300">
        <v>298</v>
      </c>
      <c r="H300">
        <f t="shared" ca="1" si="28"/>
        <v>2340.4920000000002</v>
      </c>
      <c r="J300">
        <v>298</v>
      </c>
      <c r="K300">
        <f t="shared" ca="1" si="29"/>
        <v>11428.3</v>
      </c>
      <c r="M300">
        <v>298</v>
      </c>
      <c r="N300">
        <f t="shared" ca="1" si="25"/>
        <v>1271.566</v>
      </c>
      <c r="P300">
        <v>298</v>
      </c>
      <c r="Q300">
        <f t="shared" ca="1" si="26"/>
        <v>1851.7719999999999</v>
      </c>
    </row>
    <row r="301" spans="1:17" x14ac:dyDescent="0.25">
      <c r="A301">
        <v>299</v>
      </c>
      <c r="B301">
        <f t="shared" ca="1" si="24"/>
        <v>2865.317</v>
      </c>
      <c r="D301">
        <v>299</v>
      </c>
      <c r="E301">
        <f t="shared" ca="1" si="27"/>
        <v>3405.3110000000001</v>
      </c>
      <c r="G301">
        <v>299</v>
      </c>
      <c r="H301">
        <f t="shared" ca="1" si="28"/>
        <v>2348.346</v>
      </c>
      <c r="J301">
        <v>299</v>
      </c>
      <c r="K301">
        <f t="shared" ca="1" si="29"/>
        <v>11466.65</v>
      </c>
      <c r="M301">
        <v>299</v>
      </c>
      <c r="N301">
        <f t="shared" ca="1" si="25"/>
        <v>1275.8330000000001</v>
      </c>
      <c r="P301">
        <v>299</v>
      </c>
      <c r="Q301">
        <f t="shared" ca="1" si="26"/>
        <v>1857.9860000000001</v>
      </c>
    </row>
    <row r="302" spans="1:17" x14ac:dyDescent="0.25">
      <c r="A302">
        <v>300</v>
      </c>
      <c r="B302">
        <f t="shared" ca="1" si="24"/>
        <v>2874.9</v>
      </c>
      <c r="D302">
        <v>300</v>
      </c>
      <c r="E302">
        <f t="shared" ca="1" si="27"/>
        <v>3416.7</v>
      </c>
      <c r="G302">
        <v>300</v>
      </c>
      <c r="H302">
        <f t="shared" ca="1" si="28"/>
        <v>2356.1999999999998</v>
      </c>
      <c r="J302">
        <v>300</v>
      </c>
      <c r="K302">
        <f t="shared" ca="1" si="29"/>
        <v>11505</v>
      </c>
      <c r="M302">
        <v>300</v>
      </c>
      <c r="N302">
        <f t="shared" ca="1" si="25"/>
        <v>1280.0999999999999</v>
      </c>
      <c r="P302">
        <v>300</v>
      </c>
      <c r="Q302">
        <f t="shared" ca="1" si="26"/>
        <v>1864.2</v>
      </c>
    </row>
    <row r="303" spans="1:17" x14ac:dyDescent="0.25">
      <c r="A303">
        <v>301</v>
      </c>
      <c r="B303">
        <f t="shared" ca="1" si="24"/>
        <v>2884.4830000000002</v>
      </c>
      <c r="D303">
        <v>301</v>
      </c>
      <c r="E303">
        <f t="shared" ca="1" si="27"/>
        <v>3428.0889999999999</v>
      </c>
      <c r="G303">
        <v>301</v>
      </c>
      <c r="H303">
        <f t="shared" ca="1" si="28"/>
        <v>2364.0540000000001</v>
      </c>
      <c r="J303">
        <v>301</v>
      </c>
      <c r="K303">
        <f t="shared" ca="1" si="29"/>
        <v>11543.35</v>
      </c>
      <c r="M303">
        <v>301</v>
      </c>
      <c r="N303">
        <f t="shared" ca="1" si="25"/>
        <v>1284.367</v>
      </c>
      <c r="P303">
        <v>301</v>
      </c>
      <c r="Q303">
        <f t="shared" ca="1" si="26"/>
        <v>1870.414</v>
      </c>
    </row>
    <row r="304" spans="1:17" x14ac:dyDescent="0.25">
      <c r="A304">
        <v>302</v>
      </c>
      <c r="B304">
        <f t="shared" ca="1" si="24"/>
        <v>2894.0659999999998</v>
      </c>
      <c r="D304">
        <v>302</v>
      </c>
      <c r="E304">
        <f t="shared" ca="1" si="27"/>
        <v>3439.4780000000001</v>
      </c>
      <c r="G304">
        <v>302</v>
      </c>
      <c r="H304">
        <f t="shared" ca="1" si="28"/>
        <v>2371.9079999999999</v>
      </c>
      <c r="J304">
        <v>302</v>
      </c>
      <c r="K304">
        <f t="shared" ca="1" si="29"/>
        <v>11581.7</v>
      </c>
      <c r="M304">
        <v>302</v>
      </c>
      <c r="N304">
        <f t="shared" ca="1" si="25"/>
        <v>1288.634</v>
      </c>
      <c r="P304">
        <v>302</v>
      </c>
      <c r="Q304">
        <f t="shared" ca="1" si="26"/>
        <v>1876.6279999999999</v>
      </c>
    </row>
    <row r="305" spans="1:17" x14ac:dyDescent="0.25">
      <c r="A305">
        <v>303</v>
      </c>
      <c r="B305">
        <f t="shared" ca="1" si="24"/>
        <v>2903.6489999999999</v>
      </c>
      <c r="D305">
        <v>303</v>
      </c>
      <c r="E305">
        <f t="shared" ca="1" si="27"/>
        <v>3450.8670000000002</v>
      </c>
      <c r="G305">
        <v>303</v>
      </c>
      <c r="H305">
        <f t="shared" ca="1" si="28"/>
        <v>2379.7620000000002</v>
      </c>
      <c r="J305">
        <v>303</v>
      </c>
      <c r="K305">
        <f t="shared" ca="1" si="29"/>
        <v>11620.05</v>
      </c>
      <c r="M305">
        <v>303</v>
      </c>
      <c r="N305">
        <f t="shared" ca="1" si="25"/>
        <v>1292.9010000000001</v>
      </c>
      <c r="P305">
        <v>303</v>
      </c>
      <c r="Q305">
        <f t="shared" ca="1" si="26"/>
        <v>1882.8420000000001</v>
      </c>
    </row>
    <row r="306" spans="1:17" x14ac:dyDescent="0.25">
      <c r="A306">
        <v>304</v>
      </c>
      <c r="B306">
        <f t="shared" ca="1" si="24"/>
        <v>2913.232</v>
      </c>
      <c r="D306">
        <v>304</v>
      </c>
      <c r="E306">
        <f t="shared" ca="1" si="27"/>
        <v>3462.2559999999999</v>
      </c>
      <c r="G306">
        <v>304</v>
      </c>
      <c r="H306">
        <f t="shared" ca="1" si="28"/>
        <v>2387.616</v>
      </c>
      <c r="J306">
        <v>304</v>
      </c>
      <c r="K306">
        <f t="shared" ca="1" si="29"/>
        <v>11658.4</v>
      </c>
      <c r="M306">
        <v>304</v>
      </c>
      <c r="N306">
        <f t="shared" ca="1" si="25"/>
        <v>1297.1680000000001</v>
      </c>
      <c r="P306">
        <v>304</v>
      </c>
      <c r="Q306">
        <f t="shared" ca="1" si="26"/>
        <v>1889.056</v>
      </c>
    </row>
    <row r="307" spans="1:17" x14ac:dyDescent="0.25">
      <c r="A307">
        <v>305</v>
      </c>
      <c r="B307">
        <f t="shared" ca="1" si="24"/>
        <v>2922.8150000000001</v>
      </c>
      <c r="D307">
        <v>305</v>
      </c>
      <c r="E307">
        <f t="shared" ca="1" si="27"/>
        <v>3473.645</v>
      </c>
      <c r="G307">
        <v>305</v>
      </c>
      <c r="H307">
        <f t="shared" ca="1" si="28"/>
        <v>2395.4699999999998</v>
      </c>
      <c r="J307">
        <v>305</v>
      </c>
      <c r="K307">
        <f t="shared" ca="1" si="29"/>
        <v>11696.75</v>
      </c>
      <c r="M307">
        <v>305</v>
      </c>
      <c r="N307">
        <f t="shared" ca="1" si="25"/>
        <v>1301.4349999999999</v>
      </c>
      <c r="P307">
        <v>305</v>
      </c>
      <c r="Q307">
        <f t="shared" ca="1" si="26"/>
        <v>1895.27</v>
      </c>
    </row>
    <row r="308" spans="1:17" x14ac:dyDescent="0.25">
      <c r="A308">
        <v>306</v>
      </c>
      <c r="B308">
        <f t="shared" ca="1" si="24"/>
        <v>2932.3980000000001</v>
      </c>
      <c r="D308">
        <v>306</v>
      </c>
      <c r="E308">
        <f t="shared" ca="1" si="27"/>
        <v>3485.0340000000001</v>
      </c>
      <c r="G308">
        <v>306</v>
      </c>
      <c r="H308">
        <f t="shared" ca="1" si="28"/>
        <v>2403.3240000000001</v>
      </c>
      <c r="J308">
        <v>306</v>
      </c>
      <c r="K308">
        <f t="shared" ca="1" si="29"/>
        <v>11735.1</v>
      </c>
      <c r="M308">
        <v>306</v>
      </c>
      <c r="N308">
        <f t="shared" ca="1" si="25"/>
        <v>1305.702</v>
      </c>
      <c r="P308">
        <v>306</v>
      </c>
      <c r="Q308">
        <f t="shared" ca="1" si="26"/>
        <v>1901.4839999999999</v>
      </c>
    </row>
    <row r="309" spans="1:17" x14ac:dyDescent="0.25">
      <c r="A309">
        <v>307</v>
      </c>
      <c r="B309">
        <f t="shared" ca="1" si="24"/>
        <v>2941.9809999999998</v>
      </c>
      <c r="D309">
        <v>307</v>
      </c>
      <c r="E309">
        <f t="shared" ca="1" si="27"/>
        <v>3496.4229999999998</v>
      </c>
      <c r="G309">
        <v>307</v>
      </c>
      <c r="H309">
        <f t="shared" ca="1" si="28"/>
        <v>2411.1779999999999</v>
      </c>
      <c r="J309">
        <v>307</v>
      </c>
      <c r="K309">
        <f t="shared" ca="1" si="29"/>
        <v>11773.45</v>
      </c>
      <c r="M309">
        <v>307</v>
      </c>
      <c r="N309">
        <f t="shared" ca="1" si="25"/>
        <v>1309.9690000000001</v>
      </c>
      <c r="P309">
        <v>307</v>
      </c>
      <c r="Q309">
        <f t="shared" ca="1" si="26"/>
        <v>1907.6980000000001</v>
      </c>
    </row>
    <row r="310" spans="1:17" x14ac:dyDescent="0.25">
      <c r="A310">
        <v>308</v>
      </c>
      <c r="B310">
        <f t="shared" ca="1" si="24"/>
        <v>2951.5639999999999</v>
      </c>
      <c r="D310">
        <v>308</v>
      </c>
      <c r="E310">
        <f t="shared" ca="1" si="27"/>
        <v>3507.8119999999999</v>
      </c>
      <c r="G310">
        <v>308</v>
      </c>
      <c r="H310">
        <f t="shared" ca="1" si="28"/>
        <v>2419.0320000000002</v>
      </c>
      <c r="J310">
        <v>308</v>
      </c>
      <c r="K310">
        <f t="shared" ca="1" si="29"/>
        <v>11811.8</v>
      </c>
      <c r="M310">
        <v>308</v>
      </c>
      <c r="N310">
        <f t="shared" ca="1" si="25"/>
        <v>1314.2360000000001</v>
      </c>
      <c r="P310">
        <v>308</v>
      </c>
      <c r="Q310">
        <f t="shared" ca="1" si="26"/>
        <v>1913.912</v>
      </c>
    </row>
    <row r="311" spans="1:17" x14ac:dyDescent="0.25">
      <c r="A311">
        <v>309</v>
      </c>
      <c r="B311">
        <f t="shared" ca="1" si="24"/>
        <v>2961.1469999999999</v>
      </c>
      <c r="D311">
        <v>309</v>
      </c>
      <c r="E311">
        <f t="shared" ca="1" si="27"/>
        <v>3519.201</v>
      </c>
      <c r="G311">
        <v>309</v>
      </c>
      <c r="H311">
        <f t="shared" ca="1" si="28"/>
        <v>2426.886</v>
      </c>
      <c r="J311">
        <v>309</v>
      </c>
      <c r="K311">
        <f t="shared" ca="1" si="29"/>
        <v>11850.15</v>
      </c>
      <c r="M311">
        <v>309</v>
      </c>
      <c r="N311">
        <f t="shared" ca="1" si="25"/>
        <v>1318.5029999999999</v>
      </c>
      <c r="P311">
        <v>309</v>
      </c>
      <c r="Q311">
        <f t="shared" ca="1" si="26"/>
        <v>1920.126</v>
      </c>
    </row>
    <row r="312" spans="1:17" x14ac:dyDescent="0.25">
      <c r="A312">
        <v>310</v>
      </c>
      <c r="B312">
        <f t="shared" ca="1" si="24"/>
        <v>2970.73</v>
      </c>
      <c r="D312">
        <v>310</v>
      </c>
      <c r="E312">
        <f t="shared" ca="1" si="27"/>
        <v>3530.59</v>
      </c>
      <c r="G312">
        <v>310</v>
      </c>
      <c r="H312">
        <f t="shared" ca="1" si="28"/>
        <v>2434.7399999999998</v>
      </c>
      <c r="J312">
        <v>310</v>
      </c>
      <c r="K312">
        <f t="shared" ca="1" si="29"/>
        <v>11888.5</v>
      </c>
      <c r="M312">
        <v>310</v>
      </c>
      <c r="N312">
        <f t="shared" ca="1" si="25"/>
        <v>1322.77</v>
      </c>
      <c r="P312">
        <v>310</v>
      </c>
      <c r="Q312">
        <f t="shared" ca="1" si="26"/>
        <v>1926.34</v>
      </c>
    </row>
    <row r="313" spans="1:17" x14ac:dyDescent="0.25">
      <c r="A313">
        <v>311</v>
      </c>
      <c r="B313">
        <f t="shared" ca="1" si="24"/>
        <v>2980.3130000000001</v>
      </c>
      <c r="D313">
        <v>311</v>
      </c>
      <c r="E313">
        <f t="shared" ca="1" si="27"/>
        <v>3541.9789999999998</v>
      </c>
      <c r="G313">
        <v>311</v>
      </c>
      <c r="H313">
        <f t="shared" ca="1" si="28"/>
        <v>2442.5940000000001</v>
      </c>
      <c r="J313">
        <v>311</v>
      </c>
      <c r="K313">
        <f t="shared" ca="1" si="29"/>
        <v>11926.85</v>
      </c>
      <c r="M313">
        <v>311</v>
      </c>
      <c r="N313">
        <f t="shared" ca="1" si="25"/>
        <v>1327.037</v>
      </c>
      <c r="P313">
        <v>311</v>
      </c>
      <c r="Q313">
        <f t="shared" ca="1" si="26"/>
        <v>1932.5540000000001</v>
      </c>
    </row>
    <row r="314" spans="1:17" x14ac:dyDescent="0.25">
      <c r="A314">
        <v>312</v>
      </c>
      <c r="B314">
        <f t="shared" ca="1" si="24"/>
        <v>2989.8960000000002</v>
      </c>
      <c r="D314">
        <v>312</v>
      </c>
      <c r="E314">
        <f t="shared" ca="1" si="27"/>
        <v>3553.3679999999999</v>
      </c>
      <c r="G314">
        <v>312</v>
      </c>
      <c r="H314">
        <f t="shared" ca="1" si="28"/>
        <v>2450.4479999999999</v>
      </c>
      <c r="J314">
        <v>312</v>
      </c>
      <c r="K314">
        <f t="shared" ca="1" si="29"/>
        <v>11965.2</v>
      </c>
      <c r="M314">
        <v>312</v>
      </c>
      <c r="N314">
        <f t="shared" ca="1" si="25"/>
        <v>1331.3040000000001</v>
      </c>
      <c r="P314">
        <v>312</v>
      </c>
      <c r="Q314">
        <f t="shared" ca="1" si="26"/>
        <v>1938.768</v>
      </c>
    </row>
    <row r="315" spans="1:17" x14ac:dyDescent="0.25">
      <c r="A315">
        <v>313</v>
      </c>
      <c r="B315">
        <f t="shared" ca="1" si="24"/>
        <v>2999.4789999999998</v>
      </c>
      <c r="D315">
        <v>313</v>
      </c>
      <c r="E315">
        <f t="shared" ca="1" si="27"/>
        <v>3564.7570000000001</v>
      </c>
      <c r="G315">
        <v>313</v>
      </c>
      <c r="H315">
        <f t="shared" ca="1" si="28"/>
        <v>2458.3020000000001</v>
      </c>
      <c r="J315">
        <v>313</v>
      </c>
      <c r="K315">
        <f t="shared" ca="1" si="29"/>
        <v>12003.55</v>
      </c>
      <c r="M315">
        <v>313</v>
      </c>
      <c r="N315">
        <f t="shared" ca="1" si="25"/>
        <v>1335.5709999999999</v>
      </c>
      <c r="P315">
        <v>313</v>
      </c>
      <c r="Q315">
        <f t="shared" ca="1" si="26"/>
        <v>1944.982</v>
      </c>
    </row>
    <row r="316" spans="1:17" x14ac:dyDescent="0.25">
      <c r="A316">
        <v>314</v>
      </c>
      <c r="B316">
        <f t="shared" ca="1" si="24"/>
        <v>3009.0619999999999</v>
      </c>
      <c r="D316">
        <v>314</v>
      </c>
      <c r="E316">
        <f t="shared" ca="1" si="27"/>
        <v>3576.1460000000002</v>
      </c>
      <c r="G316">
        <v>314</v>
      </c>
      <c r="H316">
        <f t="shared" ca="1" si="28"/>
        <v>2466.1559999999999</v>
      </c>
      <c r="J316">
        <v>314</v>
      </c>
      <c r="K316">
        <f t="shared" ca="1" si="29"/>
        <v>12041.9</v>
      </c>
      <c r="M316">
        <v>314</v>
      </c>
      <c r="N316">
        <f t="shared" ca="1" si="25"/>
        <v>1339.838</v>
      </c>
      <c r="P316">
        <v>314</v>
      </c>
      <c r="Q316">
        <f t="shared" ca="1" si="26"/>
        <v>1951.1959999999999</v>
      </c>
    </row>
    <row r="317" spans="1:17" x14ac:dyDescent="0.25">
      <c r="A317">
        <v>315</v>
      </c>
      <c r="B317">
        <f t="shared" ca="1" si="24"/>
        <v>3018.645</v>
      </c>
      <c r="D317">
        <v>315</v>
      </c>
      <c r="E317">
        <f t="shared" ca="1" si="27"/>
        <v>3587.5349999999999</v>
      </c>
      <c r="G317">
        <v>315</v>
      </c>
      <c r="H317">
        <f t="shared" ca="1" si="28"/>
        <v>2474.0100000000002</v>
      </c>
      <c r="J317">
        <v>315</v>
      </c>
      <c r="K317">
        <f t="shared" ca="1" si="29"/>
        <v>12080.25</v>
      </c>
      <c r="M317">
        <v>315</v>
      </c>
      <c r="N317">
        <f t="shared" ca="1" si="25"/>
        <v>1344.105</v>
      </c>
      <c r="P317">
        <v>315</v>
      </c>
      <c r="Q317">
        <f t="shared" ca="1" si="26"/>
        <v>1957.41</v>
      </c>
    </row>
    <row r="318" spans="1:17" x14ac:dyDescent="0.25">
      <c r="A318">
        <v>316</v>
      </c>
      <c r="B318">
        <f t="shared" ca="1" si="24"/>
        <v>3028.2280000000001</v>
      </c>
      <c r="D318">
        <v>316</v>
      </c>
      <c r="E318">
        <f t="shared" ca="1" si="27"/>
        <v>3598.924</v>
      </c>
      <c r="G318">
        <v>316</v>
      </c>
      <c r="H318">
        <f t="shared" ca="1" si="28"/>
        <v>2481.864</v>
      </c>
      <c r="J318">
        <v>316</v>
      </c>
      <c r="K318">
        <f t="shared" ca="1" si="29"/>
        <v>12118.6</v>
      </c>
      <c r="M318">
        <v>316</v>
      </c>
      <c r="N318">
        <f t="shared" ca="1" si="25"/>
        <v>1348.3720000000001</v>
      </c>
      <c r="P318">
        <v>316</v>
      </c>
      <c r="Q318">
        <f t="shared" ca="1" si="26"/>
        <v>1963.624</v>
      </c>
    </row>
    <row r="319" spans="1:17" x14ac:dyDescent="0.25">
      <c r="A319">
        <v>317</v>
      </c>
      <c r="B319">
        <f t="shared" ca="1" si="24"/>
        <v>3037.8110000000001</v>
      </c>
      <c r="D319">
        <v>317</v>
      </c>
      <c r="E319">
        <f t="shared" ca="1" si="27"/>
        <v>3610.3130000000001</v>
      </c>
      <c r="G319">
        <v>317</v>
      </c>
      <c r="H319">
        <f t="shared" ca="1" si="28"/>
        <v>2489.7179999999998</v>
      </c>
      <c r="J319">
        <v>317</v>
      </c>
      <c r="K319">
        <f t="shared" ca="1" si="29"/>
        <v>12156.95</v>
      </c>
      <c r="M319">
        <v>317</v>
      </c>
      <c r="N319">
        <f t="shared" ca="1" si="25"/>
        <v>1352.6390000000001</v>
      </c>
      <c r="P319">
        <v>317</v>
      </c>
      <c r="Q319">
        <f t="shared" ca="1" si="26"/>
        <v>1969.838</v>
      </c>
    </row>
    <row r="320" spans="1:17" x14ac:dyDescent="0.25">
      <c r="A320">
        <v>318</v>
      </c>
      <c r="B320">
        <f t="shared" ca="1" si="24"/>
        <v>3047.3939999999998</v>
      </c>
      <c r="D320">
        <v>318</v>
      </c>
      <c r="E320">
        <f t="shared" ca="1" si="27"/>
        <v>3621.7020000000002</v>
      </c>
      <c r="G320">
        <v>318</v>
      </c>
      <c r="H320">
        <f t="shared" ca="1" si="28"/>
        <v>2497.5720000000001</v>
      </c>
      <c r="J320">
        <v>318</v>
      </c>
      <c r="K320">
        <f t="shared" ca="1" si="29"/>
        <v>12195.3</v>
      </c>
      <c r="M320">
        <v>318</v>
      </c>
      <c r="N320">
        <f t="shared" ca="1" si="25"/>
        <v>1356.9059999999999</v>
      </c>
      <c r="P320">
        <v>318</v>
      </c>
      <c r="Q320">
        <f t="shared" ca="1" si="26"/>
        <v>1976.0519999999999</v>
      </c>
    </row>
    <row r="321" spans="1:17" x14ac:dyDescent="0.25">
      <c r="A321">
        <v>319</v>
      </c>
      <c r="B321">
        <f t="shared" ca="1" si="24"/>
        <v>3056.9769999999999</v>
      </c>
      <c r="D321">
        <v>319</v>
      </c>
      <c r="E321">
        <f t="shared" ca="1" si="27"/>
        <v>3633.0909999999999</v>
      </c>
      <c r="G321">
        <v>319</v>
      </c>
      <c r="H321">
        <f t="shared" ca="1" si="28"/>
        <v>2505.4259999999999</v>
      </c>
      <c r="J321">
        <v>319</v>
      </c>
      <c r="K321">
        <f t="shared" ca="1" si="29"/>
        <v>12233.65</v>
      </c>
      <c r="M321">
        <v>319</v>
      </c>
      <c r="N321">
        <f t="shared" ca="1" si="25"/>
        <v>1361.173</v>
      </c>
      <c r="P321">
        <v>319</v>
      </c>
      <c r="Q321">
        <f t="shared" ca="1" si="26"/>
        <v>1982.2660000000001</v>
      </c>
    </row>
    <row r="322" spans="1:17" x14ac:dyDescent="0.25">
      <c r="A322">
        <v>320</v>
      </c>
      <c r="B322">
        <f t="shared" ref="B322:B368" ca="1" si="30">uDex_Rate*A322+MAX(Dex_Daily_2wk)*A322</f>
        <v>3066.56</v>
      </c>
      <c r="D322">
        <v>320</v>
      </c>
      <c r="E322">
        <f t="shared" ca="1" si="27"/>
        <v>3644.48</v>
      </c>
      <c r="G322">
        <v>320</v>
      </c>
      <c r="H322">
        <f t="shared" ca="1" si="28"/>
        <v>2513.2800000000002</v>
      </c>
      <c r="J322">
        <v>320</v>
      </c>
      <c r="K322">
        <f t="shared" ca="1" si="29"/>
        <v>12272</v>
      </c>
      <c r="M322">
        <v>320</v>
      </c>
      <c r="N322">
        <f t="shared" ref="N322:N368" ca="1" si="31">uCis_Rate*M322+MAX(Cis_daily_2wk)*M322</f>
        <v>1365.44</v>
      </c>
      <c r="P322">
        <v>320</v>
      </c>
      <c r="Q322">
        <f t="shared" ref="Q322:Q368" ca="1" si="32">uRoc_Rate*P322+MAX(Roc_daily_2wk)*P322</f>
        <v>1988.48</v>
      </c>
    </row>
    <row r="323" spans="1:17" x14ac:dyDescent="0.25">
      <c r="A323">
        <v>321</v>
      </c>
      <c r="B323">
        <f t="shared" ca="1" si="30"/>
        <v>3076.143</v>
      </c>
      <c r="D323">
        <v>321</v>
      </c>
      <c r="E323">
        <f t="shared" ref="E323:E368" ca="1" si="33">uFent_Rate*D323+MAX(Fent_daily_2wk)*D323</f>
        <v>3655.8690000000001</v>
      </c>
      <c r="G323">
        <v>321</v>
      </c>
      <c r="H323">
        <f t="shared" ref="H323:H368" ca="1" si="34">uMidaz_Rate*G323+MAX(Midaz_daily_2wk)*G323</f>
        <v>2521.134</v>
      </c>
      <c r="J323">
        <v>321</v>
      </c>
      <c r="K323">
        <f t="shared" ref="K323:K368" ca="1" si="35">uProp_Rate*J323+MAX(Prop_daily_2wk)*J323</f>
        <v>12310.35</v>
      </c>
      <c r="M323">
        <v>321</v>
      </c>
      <c r="N323">
        <f t="shared" ca="1" si="31"/>
        <v>1369.7070000000001</v>
      </c>
      <c r="P323">
        <v>321</v>
      </c>
      <c r="Q323">
        <f t="shared" ca="1" si="32"/>
        <v>1994.694</v>
      </c>
    </row>
    <row r="324" spans="1:17" x14ac:dyDescent="0.25">
      <c r="A324">
        <v>322</v>
      </c>
      <c r="B324">
        <f t="shared" ca="1" si="30"/>
        <v>3085.7260000000001</v>
      </c>
      <c r="D324">
        <v>322</v>
      </c>
      <c r="E324">
        <f t="shared" ca="1" si="33"/>
        <v>3667.2579999999998</v>
      </c>
      <c r="G324">
        <v>322</v>
      </c>
      <c r="H324">
        <f t="shared" ca="1" si="34"/>
        <v>2528.9879999999998</v>
      </c>
      <c r="J324">
        <v>322</v>
      </c>
      <c r="K324">
        <f t="shared" ca="1" si="35"/>
        <v>12348.7</v>
      </c>
      <c r="M324">
        <v>322</v>
      </c>
      <c r="N324">
        <f t="shared" ca="1" si="31"/>
        <v>1373.9739999999999</v>
      </c>
      <c r="P324">
        <v>322</v>
      </c>
      <c r="Q324">
        <f t="shared" ca="1" si="32"/>
        <v>2000.9079999999999</v>
      </c>
    </row>
    <row r="325" spans="1:17" x14ac:dyDescent="0.25">
      <c r="A325">
        <v>323</v>
      </c>
      <c r="B325">
        <f t="shared" ca="1" si="30"/>
        <v>3095.3090000000002</v>
      </c>
      <c r="D325">
        <v>323</v>
      </c>
      <c r="E325">
        <f t="shared" ca="1" si="33"/>
        <v>3678.6469999999999</v>
      </c>
      <c r="G325">
        <v>323</v>
      </c>
      <c r="H325">
        <f t="shared" ca="1" si="34"/>
        <v>2536.8420000000001</v>
      </c>
      <c r="J325">
        <v>323</v>
      </c>
      <c r="K325">
        <f t="shared" ca="1" si="35"/>
        <v>12387.05</v>
      </c>
      <c r="M325">
        <v>323</v>
      </c>
      <c r="N325">
        <f t="shared" ca="1" si="31"/>
        <v>1378.241</v>
      </c>
      <c r="P325">
        <v>323</v>
      </c>
      <c r="Q325">
        <f t="shared" ca="1" si="32"/>
        <v>2007.1220000000001</v>
      </c>
    </row>
    <row r="326" spans="1:17" x14ac:dyDescent="0.25">
      <c r="A326">
        <v>324</v>
      </c>
      <c r="B326">
        <f t="shared" ca="1" si="30"/>
        <v>3104.8919999999998</v>
      </c>
      <c r="D326">
        <v>324</v>
      </c>
      <c r="E326">
        <f t="shared" ca="1" si="33"/>
        <v>3690.0360000000001</v>
      </c>
      <c r="G326">
        <v>324</v>
      </c>
      <c r="H326">
        <f t="shared" ca="1" si="34"/>
        <v>2544.6959999999999</v>
      </c>
      <c r="J326">
        <v>324</v>
      </c>
      <c r="K326">
        <f t="shared" ca="1" si="35"/>
        <v>12425.4</v>
      </c>
      <c r="M326">
        <v>324</v>
      </c>
      <c r="N326">
        <f t="shared" ca="1" si="31"/>
        <v>1382.508</v>
      </c>
      <c r="P326">
        <v>324</v>
      </c>
      <c r="Q326">
        <f t="shared" ca="1" si="32"/>
        <v>2013.336</v>
      </c>
    </row>
    <row r="327" spans="1:17" x14ac:dyDescent="0.25">
      <c r="A327">
        <v>325</v>
      </c>
      <c r="B327">
        <f t="shared" ca="1" si="30"/>
        <v>3114.4749999999999</v>
      </c>
      <c r="D327">
        <v>325</v>
      </c>
      <c r="E327">
        <f t="shared" ca="1" si="33"/>
        <v>3701.4250000000002</v>
      </c>
      <c r="G327">
        <v>325</v>
      </c>
      <c r="H327">
        <f t="shared" ca="1" si="34"/>
        <v>2552.5500000000002</v>
      </c>
      <c r="J327">
        <v>325</v>
      </c>
      <c r="K327">
        <f t="shared" ca="1" si="35"/>
        <v>12463.75</v>
      </c>
      <c r="M327">
        <v>325</v>
      </c>
      <c r="N327">
        <f t="shared" ca="1" si="31"/>
        <v>1386.7750000000001</v>
      </c>
      <c r="P327">
        <v>325</v>
      </c>
      <c r="Q327">
        <f t="shared" ca="1" si="32"/>
        <v>2019.55</v>
      </c>
    </row>
    <row r="328" spans="1:17" x14ac:dyDescent="0.25">
      <c r="A328">
        <v>326</v>
      </c>
      <c r="B328">
        <f t="shared" ca="1" si="30"/>
        <v>3124.058</v>
      </c>
      <c r="D328">
        <v>326</v>
      </c>
      <c r="E328">
        <f t="shared" ca="1" si="33"/>
        <v>3712.8139999999999</v>
      </c>
      <c r="G328">
        <v>326</v>
      </c>
      <c r="H328">
        <f t="shared" ca="1" si="34"/>
        <v>2560.404</v>
      </c>
      <c r="J328">
        <v>326</v>
      </c>
      <c r="K328">
        <f t="shared" ca="1" si="35"/>
        <v>12502.1</v>
      </c>
      <c r="M328">
        <v>326</v>
      </c>
      <c r="N328">
        <f t="shared" ca="1" si="31"/>
        <v>1391.0419999999999</v>
      </c>
      <c r="P328">
        <v>326</v>
      </c>
      <c r="Q328">
        <f t="shared" ca="1" si="32"/>
        <v>2025.7639999999999</v>
      </c>
    </row>
    <row r="329" spans="1:17" x14ac:dyDescent="0.25">
      <c r="A329">
        <v>327</v>
      </c>
      <c r="B329">
        <f t="shared" ca="1" si="30"/>
        <v>3133.6410000000001</v>
      </c>
      <c r="D329">
        <v>327</v>
      </c>
      <c r="E329">
        <f t="shared" ca="1" si="33"/>
        <v>3724.203</v>
      </c>
      <c r="G329">
        <v>327</v>
      </c>
      <c r="H329">
        <f t="shared" ca="1" si="34"/>
        <v>2568.2579999999998</v>
      </c>
      <c r="J329">
        <v>327</v>
      </c>
      <c r="K329">
        <f t="shared" ca="1" si="35"/>
        <v>12540.45</v>
      </c>
      <c r="M329">
        <v>327</v>
      </c>
      <c r="N329">
        <f t="shared" ca="1" si="31"/>
        <v>1395.309</v>
      </c>
      <c r="P329">
        <v>327</v>
      </c>
      <c r="Q329">
        <f t="shared" ca="1" si="32"/>
        <v>2031.9780000000001</v>
      </c>
    </row>
    <row r="330" spans="1:17" x14ac:dyDescent="0.25">
      <c r="A330">
        <v>328</v>
      </c>
      <c r="B330">
        <f t="shared" ca="1" si="30"/>
        <v>3143.2240000000002</v>
      </c>
      <c r="D330">
        <v>328</v>
      </c>
      <c r="E330">
        <f t="shared" ca="1" si="33"/>
        <v>3735.5920000000001</v>
      </c>
      <c r="G330">
        <v>328</v>
      </c>
      <c r="H330">
        <f t="shared" ca="1" si="34"/>
        <v>2576.1120000000001</v>
      </c>
      <c r="J330">
        <v>328</v>
      </c>
      <c r="K330">
        <f t="shared" ca="1" si="35"/>
        <v>12578.8</v>
      </c>
      <c r="M330">
        <v>328</v>
      </c>
      <c r="N330">
        <f t="shared" ca="1" si="31"/>
        <v>1399.576</v>
      </c>
      <c r="P330">
        <v>328</v>
      </c>
      <c r="Q330">
        <f t="shared" ca="1" si="32"/>
        <v>2038.192</v>
      </c>
    </row>
    <row r="331" spans="1:17" x14ac:dyDescent="0.25">
      <c r="A331">
        <v>329</v>
      </c>
      <c r="B331">
        <f t="shared" ca="1" si="30"/>
        <v>3152.8069999999998</v>
      </c>
      <c r="D331">
        <v>329</v>
      </c>
      <c r="E331">
        <f t="shared" ca="1" si="33"/>
        <v>3746.9810000000002</v>
      </c>
      <c r="G331">
        <v>329</v>
      </c>
      <c r="H331">
        <f t="shared" ca="1" si="34"/>
        <v>2583.9659999999999</v>
      </c>
      <c r="J331">
        <v>329</v>
      </c>
      <c r="K331">
        <f t="shared" ca="1" si="35"/>
        <v>12617.15</v>
      </c>
      <c r="M331">
        <v>329</v>
      </c>
      <c r="N331">
        <f t="shared" ca="1" si="31"/>
        <v>1403.8430000000001</v>
      </c>
      <c r="P331">
        <v>329</v>
      </c>
      <c r="Q331">
        <f t="shared" ca="1" si="32"/>
        <v>2044.4059999999999</v>
      </c>
    </row>
    <row r="332" spans="1:17" x14ac:dyDescent="0.25">
      <c r="A332">
        <v>330</v>
      </c>
      <c r="B332">
        <f t="shared" ca="1" si="30"/>
        <v>3162.39</v>
      </c>
      <c r="D332">
        <v>330</v>
      </c>
      <c r="E332">
        <f t="shared" ca="1" si="33"/>
        <v>3758.37</v>
      </c>
      <c r="G332">
        <v>330</v>
      </c>
      <c r="H332">
        <f t="shared" ca="1" si="34"/>
        <v>2591.8200000000002</v>
      </c>
      <c r="J332">
        <v>330</v>
      </c>
      <c r="K332">
        <f t="shared" ca="1" si="35"/>
        <v>12655.5</v>
      </c>
      <c r="M332">
        <v>330</v>
      </c>
      <c r="N332">
        <f t="shared" ca="1" si="31"/>
        <v>1408.11</v>
      </c>
      <c r="P332">
        <v>330</v>
      </c>
      <c r="Q332">
        <f t="shared" ca="1" si="32"/>
        <v>2050.62</v>
      </c>
    </row>
    <row r="333" spans="1:17" x14ac:dyDescent="0.25">
      <c r="A333">
        <v>331</v>
      </c>
      <c r="B333">
        <f t="shared" ca="1" si="30"/>
        <v>3171.973</v>
      </c>
      <c r="D333">
        <v>331</v>
      </c>
      <c r="E333">
        <f t="shared" ca="1" si="33"/>
        <v>3769.759</v>
      </c>
      <c r="G333">
        <v>331</v>
      </c>
      <c r="H333">
        <f t="shared" ca="1" si="34"/>
        <v>2599.674</v>
      </c>
      <c r="J333">
        <v>331</v>
      </c>
      <c r="K333">
        <f t="shared" ca="1" si="35"/>
        <v>12693.85</v>
      </c>
      <c r="M333">
        <v>331</v>
      </c>
      <c r="N333">
        <f t="shared" ca="1" si="31"/>
        <v>1412.377</v>
      </c>
      <c r="P333">
        <v>331</v>
      </c>
      <c r="Q333">
        <f t="shared" ca="1" si="32"/>
        <v>2056.8339999999998</v>
      </c>
    </row>
    <row r="334" spans="1:17" x14ac:dyDescent="0.25">
      <c r="A334">
        <v>332</v>
      </c>
      <c r="B334">
        <f t="shared" ca="1" si="30"/>
        <v>3181.556</v>
      </c>
      <c r="D334">
        <v>332</v>
      </c>
      <c r="E334">
        <f t="shared" ca="1" si="33"/>
        <v>3781.1480000000001</v>
      </c>
      <c r="G334">
        <v>332</v>
      </c>
      <c r="H334">
        <f t="shared" ca="1" si="34"/>
        <v>2607.5279999999998</v>
      </c>
      <c r="J334">
        <v>332</v>
      </c>
      <c r="K334">
        <f t="shared" ca="1" si="35"/>
        <v>12732.2</v>
      </c>
      <c r="M334">
        <v>332</v>
      </c>
      <c r="N334">
        <f t="shared" ca="1" si="31"/>
        <v>1416.644</v>
      </c>
      <c r="P334">
        <v>332</v>
      </c>
      <c r="Q334">
        <f t="shared" ca="1" si="32"/>
        <v>2063.0479999999998</v>
      </c>
    </row>
    <row r="335" spans="1:17" x14ac:dyDescent="0.25">
      <c r="A335">
        <v>333</v>
      </c>
      <c r="B335">
        <f t="shared" ca="1" si="30"/>
        <v>3191.1390000000001</v>
      </c>
      <c r="D335">
        <v>333</v>
      </c>
      <c r="E335">
        <f t="shared" ca="1" si="33"/>
        <v>3792.5369999999998</v>
      </c>
      <c r="G335">
        <v>333</v>
      </c>
      <c r="H335">
        <f t="shared" ca="1" si="34"/>
        <v>2615.3820000000001</v>
      </c>
      <c r="J335">
        <v>333</v>
      </c>
      <c r="K335">
        <f t="shared" ca="1" si="35"/>
        <v>12770.55</v>
      </c>
      <c r="M335">
        <v>333</v>
      </c>
      <c r="N335">
        <f t="shared" ca="1" si="31"/>
        <v>1420.9110000000001</v>
      </c>
      <c r="P335">
        <v>333</v>
      </c>
      <c r="Q335">
        <f t="shared" ca="1" si="32"/>
        <v>2069.2620000000002</v>
      </c>
    </row>
    <row r="336" spans="1:17" x14ac:dyDescent="0.25">
      <c r="A336">
        <v>334</v>
      </c>
      <c r="B336">
        <f t="shared" ca="1" si="30"/>
        <v>3200.7219999999998</v>
      </c>
      <c r="D336">
        <v>334</v>
      </c>
      <c r="E336">
        <f t="shared" ca="1" si="33"/>
        <v>3803.9259999999999</v>
      </c>
      <c r="G336">
        <v>334</v>
      </c>
      <c r="H336">
        <f t="shared" ca="1" si="34"/>
        <v>2623.2359999999999</v>
      </c>
      <c r="J336">
        <v>334</v>
      </c>
      <c r="K336">
        <f t="shared" ca="1" si="35"/>
        <v>12808.9</v>
      </c>
      <c r="M336">
        <v>334</v>
      </c>
      <c r="N336">
        <f t="shared" ca="1" si="31"/>
        <v>1425.1780000000001</v>
      </c>
      <c r="P336">
        <v>334</v>
      </c>
      <c r="Q336">
        <f t="shared" ca="1" si="32"/>
        <v>2075.4760000000001</v>
      </c>
    </row>
    <row r="337" spans="1:17" x14ac:dyDescent="0.25">
      <c r="A337">
        <v>335</v>
      </c>
      <c r="B337">
        <f t="shared" ca="1" si="30"/>
        <v>3210.3049999999998</v>
      </c>
      <c r="D337">
        <v>335</v>
      </c>
      <c r="E337">
        <f t="shared" ca="1" si="33"/>
        <v>3815.3150000000001</v>
      </c>
      <c r="G337">
        <v>335</v>
      </c>
      <c r="H337">
        <f t="shared" ca="1" si="34"/>
        <v>2631.09</v>
      </c>
      <c r="J337">
        <v>335</v>
      </c>
      <c r="K337">
        <f t="shared" ca="1" si="35"/>
        <v>12847.25</v>
      </c>
      <c r="M337">
        <v>335</v>
      </c>
      <c r="N337">
        <f t="shared" ca="1" si="31"/>
        <v>1429.4449999999999</v>
      </c>
      <c r="P337">
        <v>335</v>
      </c>
      <c r="Q337">
        <f t="shared" ca="1" si="32"/>
        <v>2081.69</v>
      </c>
    </row>
    <row r="338" spans="1:17" x14ac:dyDescent="0.25">
      <c r="A338">
        <v>336</v>
      </c>
      <c r="B338">
        <f t="shared" ca="1" si="30"/>
        <v>3219.8879999999999</v>
      </c>
      <c r="D338">
        <v>336</v>
      </c>
      <c r="E338">
        <f t="shared" ca="1" si="33"/>
        <v>3826.7040000000002</v>
      </c>
      <c r="G338">
        <v>336</v>
      </c>
      <c r="H338">
        <f t="shared" ca="1" si="34"/>
        <v>2638.944</v>
      </c>
      <c r="J338">
        <v>336</v>
      </c>
      <c r="K338">
        <f t="shared" ca="1" si="35"/>
        <v>12885.6</v>
      </c>
      <c r="M338">
        <v>336</v>
      </c>
      <c r="N338">
        <f t="shared" ca="1" si="31"/>
        <v>1433.712</v>
      </c>
      <c r="P338">
        <v>336</v>
      </c>
      <c r="Q338">
        <f t="shared" ca="1" si="32"/>
        <v>2087.904</v>
      </c>
    </row>
    <row r="339" spans="1:17" x14ac:dyDescent="0.25">
      <c r="A339">
        <v>337</v>
      </c>
      <c r="B339">
        <f t="shared" ca="1" si="30"/>
        <v>3229.471</v>
      </c>
      <c r="D339">
        <v>337</v>
      </c>
      <c r="E339">
        <f t="shared" ca="1" si="33"/>
        <v>3838.0929999999998</v>
      </c>
      <c r="G339">
        <v>337</v>
      </c>
      <c r="H339">
        <f t="shared" ca="1" si="34"/>
        <v>2646.7979999999998</v>
      </c>
      <c r="J339">
        <v>337</v>
      </c>
      <c r="K339">
        <f t="shared" ca="1" si="35"/>
        <v>12923.95</v>
      </c>
      <c r="M339">
        <v>337</v>
      </c>
      <c r="N339">
        <f t="shared" ca="1" si="31"/>
        <v>1437.979</v>
      </c>
      <c r="P339">
        <v>337</v>
      </c>
      <c r="Q339">
        <f t="shared" ca="1" si="32"/>
        <v>2094.1179999999999</v>
      </c>
    </row>
    <row r="340" spans="1:17" x14ac:dyDescent="0.25">
      <c r="A340">
        <v>338</v>
      </c>
      <c r="B340">
        <f t="shared" ca="1" si="30"/>
        <v>3239.0540000000001</v>
      </c>
      <c r="D340">
        <v>338</v>
      </c>
      <c r="E340">
        <f t="shared" ca="1" si="33"/>
        <v>3849.482</v>
      </c>
      <c r="G340">
        <v>338</v>
      </c>
      <c r="H340">
        <f t="shared" ca="1" si="34"/>
        <v>2654.652</v>
      </c>
      <c r="J340">
        <v>338</v>
      </c>
      <c r="K340">
        <f t="shared" ca="1" si="35"/>
        <v>12962.3</v>
      </c>
      <c r="M340">
        <v>338</v>
      </c>
      <c r="N340">
        <f t="shared" ca="1" si="31"/>
        <v>1442.2460000000001</v>
      </c>
      <c r="P340">
        <v>338</v>
      </c>
      <c r="Q340">
        <f t="shared" ca="1" si="32"/>
        <v>2100.3319999999999</v>
      </c>
    </row>
    <row r="341" spans="1:17" x14ac:dyDescent="0.25">
      <c r="A341">
        <v>339</v>
      </c>
      <c r="B341">
        <f t="shared" ca="1" si="30"/>
        <v>3248.6370000000002</v>
      </c>
      <c r="D341">
        <v>339</v>
      </c>
      <c r="E341">
        <f t="shared" ca="1" si="33"/>
        <v>3860.8710000000001</v>
      </c>
      <c r="G341">
        <v>339</v>
      </c>
      <c r="H341">
        <f t="shared" ca="1" si="34"/>
        <v>2662.5059999999999</v>
      </c>
      <c r="J341">
        <v>339</v>
      </c>
      <c r="K341">
        <f t="shared" ca="1" si="35"/>
        <v>13000.65</v>
      </c>
      <c r="M341">
        <v>339</v>
      </c>
      <c r="N341">
        <f t="shared" ca="1" si="31"/>
        <v>1446.5129999999999</v>
      </c>
      <c r="P341">
        <v>339</v>
      </c>
      <c r="Q341">
        <f t="shared" ca="1" si="32"/>
        <v>2106.5459999999998</v>
      </c>
    </row>
    <row r="342" spans="1:17" x14ac:dyDescent="0.25">
      <c r="A342">
        <v>340</v>
      </c>
      <c r="B342">
        <f t="shared" ca="1" si="30"/>
        <v>3258.22</v>
      </c>
      <c r="D342">
        <v>340</v>
      </c>
      <c r="E342">
        <f t="shared" ca="1" si="33"/>
        <v>3872.26</v>
      </c>
      <c r="G342">
        <v>340</v>
      </c>
      <c r="H342">
        <f t="shared" ca="1" si="34"/>
        <v>2670.36</v>
      </c>
      <c r="J342">
        <v>340</v>
      </c>
      <c r="K342">
        <f t="shared" ca="1" si="35"/>
        <v>13039</v>
      </c>
      <c r="M342">
        <v>340</v>
      </c>
      <c r="N342">
        <f t="shared" ca="1" si="31"/>
        <v>1450.78</v>
      </c>
      <c r="P342">
        <v>340</v>
      </c>
      <c r="Q342">
        <f t="shared" ca="1" si="32"/>
        <v>2112.7600000000002</v>
      </c>
    </row>
    <row r="343" spans="1:17" x14ac:dyDescent="0.25">
      <c r="A343">
        <v>341</v>
      </c>
      <c r="B343">
        <f t="shared" ca="1" si="30"/>
        <v>3267.8029999999999</v>
      </c>
      <c r="D343">
        <v>341</v>
      </c>
      <c r="E343">
        <f t="shared" ca="1" si="33"/>
        <v>3883.6489999999999</v>
      </c>
      <c r="G343">
        <v>341</v>
      </c>
      <c r="H343">
        <f t="shared" ca="1" si="34"/>
        <v>2678.2139999999999</v>
      </c>
      <c r="J343">
        <v>341</v>
      </c>
      <c r="K343">
        <f t="shared" ca="1" si="35"/>
        <v>13077.35</v>
      </c>
      <c r="M343">
        <v>341</v>
      </c>
      <c r="N343">
        <f t="shared" ca="1" si="31"/>
        <v>1455.047</v>
      </c>
      <c r="P343">
        <v>341</v>
      </c>
      <c r="Q343">
        <f t="shared" ca="1" si="32"/>
        <v>2118.9740000000002</v>
      </c>
    </row>
    <row r="344" spans="1:17" x14ac:dyDescent="0.25">
      <c r="A344">
        <v>342</v>
      </c>
      <c r="B344">
        <f t="shared" ca="1" si="30"/>
        <v>3277.386</v>
      </c>
      <c r="D344">
        <v>342</v>
      </c>
      <c r="E344">
        <f t="shared" ca="1" si="33"/>
        <v>3895.038</v>
      </c>
      <c r="G344">
        <v>342</v>
      </c>
      <c r="H344">
        <f t="shared" ca="1" si="34"/>
        <v>2686.0680000000002</v>
      </c>
      <c r="J344">
        <v>342</v>
      </c>
      <c r="K344">
        <f t="shared" ca="1" si="35"/>
        <v>13115.7</v>
      </c>
      <c r="M344">
        <v>342</v>
      </c>
      <c r="N344">
        <f t="shared" ca="1" si="31"/>
        <v>1459.3140000000001</v>
      </c>
      <c r="P344">
        <v>342</v>
      </c>
      <c r="Q344">
        <f t="shared" ca="1" si="32"/>
        <v>2125.1880000000001</v>
      </c>
    </row>
    <row r="345" spans="1:17" x14ac:dyDescent="0.25">
      <c r="A345">
        <v>343</v>
      </c>
      <c r="B345">
        <f t="shared" ca="1" si="30"/>
        <v>3286.9690000000001</v>
      </c>
      <c r="D345">
        <v>343</v>
      </c>
      <c r="E345">
        <f t="shared" ca="1" si="33"/>
        <v>3906.4270000000001</v>
      </c>
      <c r="G345">
        <v>343</v>
      </c>
      <c r="H345">
        <f t="shared" ca="1" si="34"/>
        <v>2693.922</v>
      </c>
      <c r="J345">
        <v>343</v>
      </c>
      <c r="K345">
        <f t="shared" ca="1" si="35"/>
        <v>13154.05</v>
      </c>
      <c r="M345">
        <v>343</v>
      </c>
      <c r="N345">
        <f t="shared" ca="1" si="31"/>
        <v>1463.5809999999999</v>
      </c>
      <c r="P345">
        <v>343</v>
      </c>
      <c r="Q345">
        <f t="shared" ca="1" si="32"/>
        <v>2131.402</v>
      </c>
    </row>
    <row r="346" spans="1:17" x14ac:dyDescent="0.25">
      <c r="A346">
        <v>344</v>
      </c>
      <c r="B346">
        <f t="shared" ca="1" si="30"/>
        <v>3296.5520000000001</v>
      </c>
      <c r="D346">
        <v>344</v>
      </c>
      <c r="E346">
        <f t="shared" ca="1" si="33"/>
        <v>3917.8159999999998</v>
      </c>
      <c r="G346">
        <v>344</v>
      </c>
      <c r="H346">
        <f t="shared" ca="1" si="34"/>
        <v>2701.7759999999998</v>
      </c>
      <c r="J346">
        <v>344</v>
      </c>
      <c r="K346">
        <f t="shared" ca="1" si="35"/>
        <v>13192.4</v>
      </c>
      <c r="M346">
        <v>344</v>
      </c>
      <c r="N346">
        <f t="shared" ca="1" si="31"/>
        <v>1467.848</v>
      </c>
      <c r="P346">
        <v>344</v>
      </c>
      <c r="Q346">
        <f t="shared" ca="1" si="32"/>
        <v>2137.616</v>
      </c>
    </row>
    <row r="347" spans="1:17" x14ac:dyDescent="0.25">
      <c r="A347">
        <v>345</v>
      </c>
      <c r="B347">
        <f t="shared" ca="1" si="30"/>
        <v>3306.1350000000002</v>
      </c>
      <c r="D347">
        <v>345</v>
      </c>
      <c r="E347">
        <f t="shared" ca="1" si="33"/>
        <v>3929.2049999999999</v>
      </c>
      <c r="G347">
        <v>345</v>
      </c>
      <c r="H347">
        <f t="shared" ca="1" si="34"/>
        <v>2709.63</v>
      </c>
      <c r="J347">
        <v>345</v>
      </c>
      <c r="K347">
        <f t="shared" ca="1" si="35"/>
        <v>13230.75</v>
      </c>
      <c r="M347">
        <v>345</v>
      </c>
      <c r="N347">
        <f t="shared" ca="1" si="31"/>
        <v>1472.115</v>
      </c>
      <c r="P347">
        <v>345</v>
      </c>
      <c r="Q347">
        <f t="shared" ca="1" si="32"/>
        <v>2143.83</v>
      </c>
    </row>
    <row r="348" spans="1:17" x14ac:dyDescent="0.25">
      <c r="A348">
        <v>346</v>
      </c>
      <c r="B348">
        <f t="shared" ca="1" si="30"/>
        <v>3315.7179999999998</v>
      </c>
      <c r="D348">
        <v>346</v>
      </c>
      <c r="E348">
        <f t="shared" ca="1" si="33"/>
        <v>3940.5940000000001</v>
      </c>
      <c r="G348">
        <v>346</v>
      </c>
      <c r="H348">
        <f t="shared" ca="1" si="34"/>
        <v>2717.4839999999999</v>
      </c>
      <c r="J348">
        <v>346</v>
      </c>
      <c r="K348">
        <f t="shared" ca="1" si="35"/>
        <v>13269.1</v>
      </c>
      <c r="M348">
        <v>346</v>
      </c>
      <c r="N348">
        <f t="shared" ca="1" si="31"/>
        <v>1476.3820000000001</v>
      </c>
      <c r="P348">
        <v>346</v>
      </c>
      <c r="Q348">
        <f t="shared" ca="1" si="32"/>
        <v>2150.0439999999999</v>
      </c>
    </row>
    <row r="349" spans="1:17" x14ac:dyDescent="0.25">
      <c r="A349">
        <v>347</v>
      </c>
      <c r="B349">
        <f t="shared" ca="1" si="30"/>
        <v>3325.3009999999999</v>
      </c>
      <c r="D349">
        <v>347</v>
      </c>
      <c r="E349">
        <f t="shared" ca="1" si="33"/>
        <v>3951.9830000000002</v>
      </c>
      <c r="G349">
        <v>347</v>
      </c>
      <c r="H349">
        <f t="shared" ca="1" si="34"/>
        <v>2725.3380000000002</v>
      </c>
      <c r="J349">
        <v>347</v>
      </c>
      <c r="K349">
        <f t="shared" ca="1" si="35"/>
        <v>13307.45</v>
      </c>
      <c r="M349">
        <v>347</v>
      </c>
      <c r="N349">
        <f t="shared" ca="1" si="31"/>
        <v>1480.6489999999999</v>
      </c>
      <c r="P349">
        <v>347</v>
      </c>
      <c r="Q349">
        <f t="shared" ca="1" si="32"/>
        <v>2156.2579999999998</v>
      </c>
    </row>
    <row r="350" spans="1:17" x14ac:dyDescent="0.25">
      <c r="A350">
        <v>348</v>
      </c>
      <c r="B350">
        <f t="shared" ca="1" si="30"/>
        <v>3334.884</v>
      </c>
      <c r="D350">
        <v>348</v>
      </c>
      <c r="E350">
        <f t="shared" ca="1" si="33"/>
        <v>3963.3719999999998</v>
      </c>
      <c r="G350">
        <v>348</v>
      </c>
      <c r="H350">
        <f t="shared" ca="1" si="34"/>
        <v>2733.192</v>
      </c>
      <c r="J350">
        <v>348</v>
      </c>
      <c r="K350">
        <f t="shared" ca="1" si="35"/>
        <v>13345.8</v>
      </c>
      <c r="M350">
        <v>348</v>
      </c>
      <c r="N350">
        <f t="shared" ca="1" si="31"/>
        <v>1484.9159999999999</v>
      </c>
      <c r="P350">
        <v>348</v>
      </c>
      <c r="Q350">
        <f t="shared" ca="1" si="32"/>
        <v>2162.4720000000002</v>
      </c>
    </row>
    <row r="351" spans="1:17" x14ac:dyDescent="0.25">
      <c r="A351">
        <v>349</v>
      </c>
      <c r="B351">
        <f t="shared" ca="1" si="30"/>
        <v>3344.4670000000001</v>
      </c>
      <c r="D351">
        <v>349</v>
      </c>
      <c r="E351">
        <f t="shared" ca="1" si="33"/>
        <v>3974.761</v>
      </c>
      <c r="G351">
        <v>349</v>
      </c>
      <c r="H351">
        <f t="shared" ca="1" si="34"/>
        <v>2741.0459999999998</v>
      </c>
      <c r="J351">
        <v>349</v>
      </c>
      <c r="K351">
        <f t="shared" ca="1" si="35"/>
        <v>13384.15</v>
      </c>
      <c r="M351">
        <v>349</v>
      </c>
      <c r="N351">
        <f t="shared" ca="1" si="31"/>
        <v>1489.183</v>
      </c>
      <c r="P351">
        <v>349</v>
      </c>
      <c r="Q351">
        <f t="shared" ca="1" si="32"/>
        <v>2168.6860000000001</v>
      </c>
    </row>
    <row r="352" spans="1:17" x14ac:dyDescent="0.25">
      <c r="A352">
        <v>350</v>
      </c>
      <c r="B352">
        <f t="shared" ca="1" si="30"/>
        <v>3354.05</v>
      </c>
      <c r="D352">
        <v>350</v>
      </c>
      <c r="E352">
        <f t="shared" ca="1" si="33"/>
        <v>3986.15</v>
      </c>
      <c r="G352">
        <v>350</v>
      </c>
      <c r="H352">
        <f t="shared" ca="1" si="34"/>
        <v>2748.9</v>
      </c>
      <c r="J352">
        <v>350</v>
      </c>
      <c r="K352">
        <f t="shared" ca="1" si="35"/>
        <v>13422.5</v>
      </c>
      <c r="M352">
        <v>350</v>
      </c>
      <c r="N352">
        <f t="shared" ca="1" si="31"/>
        <v>1493.45</v>
      </c>
      <c r="P352">
        <v>350</v>
      </c>
      <c r="Q352">
        <f t="shared" ca="1" si="32"/>
        <v>2174.9</v>
      </c>
    </row>
    <row r="353" spans="1:17" x14ac:dyDescent="0.25">
      <c r="A353">
        <v>351</v>
      </c>
      <c r="B353">
        <f t="shared" ca="1" si="30"/>
        <v>3363.6329999999998</v>
      </c>
      <c r="D353">
        <v>351</v>
      </c>
      <c r="E353">
        <f t="shared" ca="1" si="33"/>
        <v>3997.5390000000002</v>
      </c>
      <c r="G353">
        <v>351</v>
      </c>
      <c r="H353">
        <f t="shared" ca="1" si="34"/>
        <v>2756.7539999999999</v>
      </c>
      <c r="J353">
        <v>351</v>
      </c>
      <c r="K353">
        <f t="shared" ca="1" si="35"/>
        <v>13460.85</v>
      </c>
      <c r="M353">
        <v>351</v>
      </c>
      <c r="N353">
        <f t="shared" ca="1" si="31"/>
        <v>1497.7170000000001</v>
      </c>
      <c r="P353">
        <v>351</v>
      </c>
      <c r="Q353">
        <f t="shared" ca="1" si="32"/>
        <v>2181.114</v>
      </c>
    </row>
    <row r="354" spans="1:17" x14ac:dyDescent="0.25">
      <c r="A354">
        <v>352</v>
      </c>
      <c r="B354">
        <f t="shared" ca="1" si="30"/>
        <v>3373.2159999999999</v>
      </c>
      <c r="D354">
        <v>352</v>
      </c>
      <c r="E354">
        <f t="shared" ca="1" si="33"/>
        <v>4008.9279999999999</v>
      </c>
      <c r="G354">
        <v>352</v>
      </c>
      <c r="H354">
        <f t="shared" ca="1" si="34"/>
        <v>2764.6080000000002</v>
      </c>
      <c r="J354">
        <v>352</v>
      </c>
      <c r="K354">
        <f t="shared" ca="1" si="35"/>
        <v>13499.2</v>
      </c>
      <c r="M354">
        <v>352</v>
      </c>
      <c r="N354">
        <f t="shared" ca="1" si="31"/>
        <v>1501.9839999999999</v>
      </c>
      <c r="P354">
        <v>352</v>
      </c>
      <c r="Q354">
        <f t="shared" ca="1" si="32"/>
        <v>2187.328</v>
      </c>
    </row>
    <row r="355" spans="1:17" x14ac:dyDescent="0.25">
      <c r="A355">
        <v>353</v>
      </c>
      <c r="B355">
        <f t="shared" ca="1" si="30"/>
        <v>3382.799</v>
      </c>
      <c r="D355">
        <v>353</v>
      </c>
      <c r="E355">
        <f t="shared" ca="1" si="33"/>
        <v>4020.317</v>
      </c>
      <c r="G355">
        <v>353</v>
      </c>
      <c r="H355">
        <f t="shared" ca="1" si="34"/>
        <v>2772.462</v>
      </c>
      <c r="J355">
        <v>353</v>
      </c>
      <c r="K355">
        <f t="shared" ca="1" si="35"/>
        <v>13537.55</v>
      </c>
      <c r="M355">
        <v>353</v>
      </c>
      <c r="N355">
        <f t="shared" ca="1" si="31"/>
        <v>1506.251</v>
      </c>
      <c r="P355">
        <v>353</v>
      </c>
      <c r="Q355">
        <f t="shared" ca="1" si="32"/>
        <v>2193.5419999999999</v>
      </c>
    </row>
    <row r="356" spans="1:17" x14ac:dyDescent="0.25">
      <c r="A356">
        <v>354</v>
      </c>
      <c r="B356">
        <f t="shared" ca="1" si="30"/>
        <v>3392.3820000000001</v>
      </c>
      <c r="D356">
        <v>354</v>
      </c>
      <c r="E356">
        <f t="shared" ca="1" si="33"/>
        <v>4031.7060000000001</v>
      </c>
      <c r="G356">
        <v>354</v>
      </c>
      <c r="H356">
        <f t="shared" ca="1" si="34"/>
        <v>2780.3159999999998</v>
      </c>
      <c r="J356">
        <v>354</v>
      </c>
      <c r="K356">
        <f t="shared" ca="1" si="35"/>
        <v>13575.9</v>
      </c>
      <c r="M356">
        <v>354</v>
      </c>
      <c r="N356">
        <f t="shared" ca="1" si="31"/>
        <v>1510.518</v>
      </c>
      <c r="P356">
        <v>354</v>
      </c>
      <c r="Q356">
        <f t="shared" ca="1" si="32"/>
        <v>2199.7559999999999</v>
      </c>
    </row>
    <row r="357" spans="1:17" x14ac:dyDescent="0.25">
      <c r="A357">
        <v>355</v>
      </c>
      <c r="B357">
        <f t="shared" ca="1" si="30"/>
        <v>3401.9650000000001</v>
      </c>
      <c r="D357">
        <v>355</v>
      </c>
      <c r="E357">
        <f t="shared" ca="1" si="33"/>
        <v>4043.0949999999998</v>
      </c>
      <c r="G357">
        <v>355</v>
      </c>
      <c r="H357">
        <f t="shared" ca="1" si="34"/>
        <v>2788.17</v>
      </c>
      <c r="J357">
        <v>355</v>
      </c>
      <c r="K357">
        <f t="shared" ca="1" si="35"/>
        <v>13614.25</v>
      </c>
      <c r="M357">
        <v>355</v>
      </c>
      <c r="N357">
        <f t="shared" ca="1" si="31"/>
        <v>1514.7850000000001</v>
      </c>
      <c r="P357">
        <v>355</v>
      </c>
      <c r="Q357">
        <f t="shared" ca="1" si="32"/>
        <v>2205.9699999999998</v>
      </c>
    </row>
    <row r="358" spans="1:17" x14ac:dyDescent="0.25">
      <c r="A358">
        <v>356</v>
      </c>
      <c r="B358">
        <f t="shared" ca="1" si="30"/>
        <v>3411.5479999999998</v>
      </c>
      <c r="D358">
        <v>356</v>
      </c>
      <c r="E358">
        <f t="shared" ca="1" si="33"/>
        <v>4054.4839999999999</v>
      </c>
      <c r="G358">
        <v>356</v>
      </c>
      <c r="H358">
        <f t="shared" ca="1" si="34"/>
        <v>2796.0239999999999</v>
      </c>
      <c r="J358">
        <v>356</v>
      </c>
      <c r="K358">
        <f t="shared" ca="1" si="35"/>
        <v>13652.6</v>
      </c>
      <c r="M358">
        <v>356</v>
      </c>
      <c r="N358">
        <f t="shared" ca="1" si="31"/>
        <v>1519.0519999999999</v>
      </c>
      <c r="P358">
        <v>356</v>
      </c>
      <c r="Q358">
        <f t="shared" ca="1" si="32"/>
        <v>2212.1840000000002</v>
      </c>
    </row>
    <row r="359" spans="1:17" x14ac:dyDescent="0.25">
      <c r="A359">
        <v>357</v>
      </c>
      <c r="B359">
        <f t="shared" ca="1" si="30"/>
        <v>3421.1309999999999</v>
      </c>
      <c r="D359">
        <v>357</v>
      </c>
      <c r="E359">
        <f t="shared" ca="1" si="33"/>
        <v>4065.873</v>
      </c>
      <c r="G359">
        <v>357</v>
      </c>
      <c r="H359">
        <f t="shared" ca="1" si="34"/>
        <v>2803.8780000000002</v>
      </c>
      <c r="J359">
        <v>357</v>
      </c>
      <c r="K359">
        <f t="shared" ca="1" si="35"/>
        <v>13690.95</v>
      </c>
      <c r="M359">
        <v>357</v>
      </c>
      <c r="N359">
        <f t="shared" ca="1" si="31"/>
        <v>1523.319</v>
      </c>
      <c r="P359">
        <v>357</v>
      </c>
      <c r="Q359">
        <f t="shared" ca="1" si="32"/>
        <v>2218.3980000000001</v>
      </c>
    </row>
    <row r="360" spans="1:17" x14ac:dyDescent="0.25">
      <c r="A360">
        <v>358</v>
      </c>
      <c r="B360">
        <f t="shared" ca="1" si="30"/>
        <v>3430.7139999999999</v>
      </c>
      <c r="D360">
        <v>358</v>
      </c>
      <c r="E360">
        <f t="shared" ca="1" si="33"/>
        <v>4077.2620000000002</v>
      </c>
      <c r="G360">
        <v>358</v>
      </c>
      <c r="H360">
        <f t="shared" ca="1" si="34"/>
        <v>2811.732</v>
      </c>
      <c r="J360">
        <v>358</v>
      </c>
      <c r="K360">
        <f t="shared" ca="1" si="35"/>
        <v>13729.3</v>
      </c>
      <c r="M360">
        <v>358</v>
      </c>
      <c r="N360">
        <f t="shared" ca="1" si="31"/>
        <v>1527.586</v>
      </c>
      <c r="P360">
        <v>358</v>
      </c>
      <c r="Q360">
        <f t="shared" ca="1" si="32"/>
        <v>2224.6120000000001</v>
      </c>
    </row>
    <row r="361" spans="1:17" x14ac:dyDescent="0.25">
      <c r="A361">
        <v>359</v>
      </c>
      <c r="B361">
        <f t="shared" ca="1" si="30"/>
        <v>3440.297</v>
      </c>
      <c r="D361">
        <v>359</v>
      </c>
      <c r="E361">
        <f t="shared" ca="1" si="33"/>
        <v>4088.6509999999998</v>
      </c>
      <c r="G361">
        <v>359</v>
      </c>
      <c r="H361">
        <f t="shared" ca="1" si="34"/>
        <v>2819.5859999999998</v>
      </c>
      <c r="J361">
        <v>359</v>
      </c>
      <c r="K361">
        <f t="shared" ca="1" si="35"/>
        <v>13767.65</v>
      </c>
      <c r="M361">
        <v>359</v>
      </c>
      <c r="N361">
        <f t="shared" ca="1" si="31"/>
        <v>1531.8530000000001</v>
      </c>
      <c r="P361">
        <v>359</v>
      </c>
      <c r="Q361">
        <f t="shared" ca="1" si="32"/>
        <v>2230.826</v>
      </c>
    </row>
    <row r="362" spans="1:17" x14ac:dyDescent="0.25">
      <c r="A362">
        <v>360</v>
      </c>
      <c r="B362">
        <f t="shared" ca="1" si="30"/>
        <v>3449.88</v>
      </c>
      <c r="D362">
        <v>360</v>
      </c>
      <c r="E362">
        <f t="shared" ca="1" si="33"/>
        <v>4100.04</v>
      </c>
      <c r="G362">
        <v>360</v>
      </c>
      <c r="H362">
        <f t="shared" ca="1" si="34"/>
        <v>2827.44</v>
      </c>
      <c r="J362">
        <v>360</v>
      </c>
      <c r="K362">
        <f t="shared" ca="1" si="35"/>
        <v>13806</v>
      </c>
      <c r="M362">
        <v>360</v>
      </c>
      <c r="N362">
        <f t="shared" ca="1" si="31"/>
        <v>1536.12</v>
      </c>
      <c r="P362">
        <v>360</v>
      </c>
      <c r="Q362">
        <f t="shared" ca="1" si="32"/>
        <v>2237.04</v>
      </c>
    </row>
    <row r="363" spans="1:17" x14ac:dyDescent="0.25">
      <c r="A363">
        <v>361</v>
      </c>
      <c r="B363">
        <f t="shared" ca="1" si="30"/>
        <v>3459.4630000000002</v>
      </c>
      <c r="D363">
        <v>361</v>
      </c>
      <c r="E363">
        <f t="shared" ca="1" si="33"/>
        <v>4111.4290000000001</v>
      </c>
      <c r="G363">
        <v>361</v>
      </c>
      <c r="H363">
        <f t="shared" ca="1" si="34"/>
        <v>2835.2939999999999</v>
      </c>
      <c r="J363">
        <v>361</v>
      </c>
      <c r="K363">
        <f t="shared" ca="1" si="35"/>
        <v>13844.35</v>
      </c>
      <c r="M363">
        <v>361</v>
      </c>
      <c r="N363">
        <f t="shared" ca="1" si="31"/>
        <v>1540.3869999999999</v>
      </c>
      <c r="P363">
        <v>361</v>
      </c>
      <c r="Q363">
        <f t="shared" ca="1" si="32"/>
        <v>2243.2539999999999</v>
      </c>
    </row>
    <row r="364" spans="1:17" x14ac:dyDescent="0.25">
      <c r="A364">
        <v>362</v>
      </c>
      <c r="B364">
        <f t="shared" ca="1" si="30"/>
        <v>3469.0459999999998</v>
      </c>
      <c r="D364">
        <v>362</v>
      </c>
      <c r="E364">
        <f t="shared" ca="1" si="33"/>
        <v>4122.8180000000002</v>
      </c>
      <c r="G364">
        <v>362</v>
      </c>
      <c r="H364">
        <f t="shared" ca="1" si="34"/>
        <v>2843.1480000000001</v>
      </c>
      <c r="J364">
        <v>362</v>
      </c>
      <c r="K364">
        <f t="shared" ca="1" si="35"/>
        <v>13882.7</v>
      </c>
      <c r="M364">
        <v>362</v>
      </c>
      <c r="N364">
        <f t="shared" ca="1" si="31"/>
        <v>1544.654</v>
      </c>
      <c r="P364">
        <v>362</v>
      </c>
      <c r="Q364">
        <f t="shared" ca="1" si="32"/>
        <v>2249.4679999999998</v>
      </c>
    </row>
    <row r="365" spans="1:17" x14ac:dyDescent="0.25">
      <c r="A365">
        <v>363</v>
      </c>
      <c r="B365">
        <f t="shared" ca="1" si="30"/>
        <v>3478.6289999999999</v>
      </c>
      <c r="D365">
        <v>363</v>
      </c>
      <c r="E365">
        <f t="shared" ca="1" si="33"/>
        <v>4134.2070000000003</v>
      </c>
      <c r="G365">
        <v>363</v>
      </c>
      <c r="H365">
        <f t="shared" ca="1" si="34"/>
        <v>2851.002</v>
      </c>
      <c r="J365">
        <v>363</v>
      </c>
      <c r="K365">
        <f t="shared" ca="1" si="35"/>
        <v>13921.05</v>
      </c>
      <c r="M365">
        <v>363</v>
      </c>
      <c r="N365">
        <f t="shared" ca="1" si="31"/>
        <v>1548.921</v>
      </c>
      <c r="P365">
        <v>363</v>
      </c>
      <c r="Q365">
        <f t="shared" ca="1" si="32"/>
        <v>2255.6819999999998</v>
      </c>
    </row>
    <row r="366" spans="1:17" x14ac:dyDescent="0.25">
      <c r="A366">
        <v>364</v>
      </c>
      <c r="B366">
        <f t="shared" ca="1" si="30"/>
        <v>3488.212</v>
      </c>
      <c r="D366">
        <v>364</v>
      </c>
      <c r="E366">
        <f t="shared" ca="1" si="33"/>
        <v>4145.5959999999995</v>
      </c>
      <c r="G366">
        <v>364</v>
      </c>
      <c r="H366">
        <f t="shared" ca="1" si="34"/>
        <v>2858.8560000000002</v>
      </c>
      <c r="J366">
        <v>364</v>
      </c>
      <c r="K366">
        <f t="shared" ca="1" si="35"/>
        <v>13959.4</v>
      </c>
      <c r="M366">
        <v>364</v>
      </c>
      <c r="N366">
        <f t="shared" ca="1" si="31"/>
        <v>1553.1880000000001</v>
      </c>
      <c r="P366">
        <v>364</v>
      </c>
      <c r="Q366">
        <f t="shared" ca="1" si="32"/>
        <v>2261.8960000000002</v>
      </c>
    </row>
    <row r="367" spans="1:17" x14ac:dyDescent="0.25">
      <c r="A367">
        <v>365</v>
      </c>
      <c r="B367">
        <f t="shared" ca="1" si="30"/>
        <v>3497.7950000000001</v>
      </c>
      <c r="D367">
        <v>365</v>
      </c>
      <c r="E367">
        <f t="shared" ca="1" si="33"/>
        <v>4156.9849999999997</v>
      </c>
      <c r="G367">
        <v>365</v>
      </c>
      <c r="H367">
        <f t="shared" ca="1" si="34"/>
        <v>2866.71</v>
      </c>
      <c r="J367">
        <v>365</v>
      </c>
      <c r="K367">
        <f t="shared" ca="1" si="35"/>
        <v>13997.75</v>
      </c>
      <c r="M367">
        <v>365</v>
      </c>
      <c r="N367">
        <f t="shared" ca="1" si="31"/>
        <v>1557.4549999999999</v>
      </c>
      <c r="P367">
        <v>365</v>
      </c>
      <c r="Q367">
        <f t="shared" ca="1" si="32"/>
        <v>2268.11</v>
      </c>
    </row>
    <row r="368" spans="1:17" x14ac:dyDescent="0.25">
      <c r="A368">
        <v>366</v>
      </c>
      <c r="B368">
        <f t="shared" ca="1" si="30"/>
        <v>3507.3780000000002</v>
      </c>
      <c r="D368">
        <v>366</v>
      </c>
      <c r="E368">
        <f t="shared" ca="1" si="33"/>
        <v>4168.3739999999998</v>
      </c>
      <c r="G368">
        <v>366</v>
      </c>
      <c r="H368">
        <f t="shared" ca="1" si="34"/>
        <v>2874.5639999999999</v>
      </c>
      <c r="J368">
        <v>366</v>
      </c>
      <c r="K368">
        <f t="shared" ca="1" si="35"/>
        <v>14036.1</v>
      </c>
      <c r="M368">
        <v>366</v>
      </c>
      <c r="N368">
        <f t="shared" ca="1" si="31"/>
        <v>1561.722</v>
      </c>
      <c r="P368">
        <v>366</v>
      </c>
      <c r="Q368">
        <f t="shared" ca="1" si="32"/>
        <v>2274.3240000000001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Reports</vt:lpstr>
      <vt:lpstr>uWeekly</vt:lpstr>
      <vt:lpstr>uDaily</vt:lpstr>
      <vt:lpstr>uDaily charts</vt:lpstr>
      <vt:lpstr>uRate</vt:lpstr>
      <vt:lpstr>iDaily</vt:lpstr>
      <vt:lpstr>uData</vt:lpstr>
      <vt:lpstr>iData</vt:lpstr>
      <vt:lpstr>Running</vt:lpstr>
      <vt:lpstr>Ref</vt:lpstr>
      <vt:lpstr>Rate Charts</vt:lpstr>
      <vt:lpstr>Cis_Bags</vt:lpstr>
      <vt:lpstr>dCis_Bags</vt:lpstr>
      <vt:lpstr>dDex_Bag</vt:lpstr>
      <vt:lpstr>Dex_Bags</vt:lpstr>
      <vt:lpstr>dFent_Bag</vt:lpstr>
      <vt:lpstr>dMidaz_Bags</vt:lpstr>
      <vt:lpstr>dProp_Bags</vt:lpstr>
      <vt:lpstr>dRoc_Bags</vt:lpstr>
      <vt:lpstr>Fent_Bags</vt:lpstr>
      <vt:lpstr>Midaz_Bags</vt:lpstr>
      <vt:lpstr>Reports!Print_Area</vt:lpstr>
      <vt:lpstr>Prop_Bags</vt:lpstr>
      <vt:lpstr>Roc_Bags</vt:lpstr>
      <vt:lpstr>uCis_Rate</vt:lpstr>
      <vt:lpstr>uDex_Rate</vt:lpstr>
      <vt:lpstr>uFent_Rate</vt:lpstr>
      <vt:lpstr>uMidaz_Rate</vt:lpstr>
      <vt:lpstr>uProp_Rate</vt:lpstr>
      <vt:lpstr>uRoc_Rate</vt:lpstr>
    </vt:vector>
  </TitlesOfParts>
  <Company>Sentara Healthcare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T VAN ORNUM</dc:creator>
  <cp:lastModifiedBy>MICHAEL T VAN ORNUM</cp:lastModifiedBy>
  <cp:lastPrinted>2020-04-07T12:16:38Z</cp:lastPrinted>
  <dcterms:created xsi:type="dcterms:W3CDTF">2020-04-02T10:58:09Z</dcterms:created>
  <dcterms:modified xsi:type="dcterms:W3CDTF">2020-04-07T15:24:59Z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ags" linkTarget="Prop_Bags">
    <vt:r8>140.9</vt:r8>
  </property>
  <property fmtid="{D5CDD505-2E9C-101B-9397-08002B2CF9AE}" pid="3" name="daily_1wk" linkTarget="Prop_daily_1wk">
    <vt:r8>21</vt:r8>
  </property>
  <property fmtid="{D5CDD505-2E9C-101B-9397-08002B2CF9AE}" pid="4" name="daily_2wk" linkTarget="Prop_daily_2wk">
    <vt:r8>18</vt:r8>
  </property>
</Properties>
</file>